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Z:\QS Work\QS\QS\QS\ISABOKE\Cornes Construct\Masika\"/>
    </mc:Choice>
  </mc:AlternateContent>
  <xr:revisionPtr revIDLastSave="0" documentId="13_ncr:1_{85B45909-598C-46F4-8004-8AC8F0AE0ABB}" xr6:coauthVersionLast="47" xr6:coauthVersionMax="47" xr10:uidLastSave="{00000000-0000-0000-0000-000000000000}"/>
  <bookViews>
    <workbookView xWindow="-120" yWindow="-120" windowWidth="20730" windowHeight="11160" firstSheet="22" activeTab="22" xr2:uid="{00000000-000D-0000-FFFF-FFFF00000000}"/>
  </bookViews>
  <sheets>
    <sheet name="COVER PAGE" sheetId="19" r:id="rId1"/>
    <sheet name="INDEX" sheetId="20" r:id="rId2"/>
    <sheet name="Signature Page" sheetId="21" r:id="rId3"/>
    <sheet name="INSTRUCTIONS" sheetId="22" r:id="rId4"/>
    <sheet name="FORM OF TENDER" sheetId="23" r:id="rId5"/>
    <sheet name="SURETY" sheetId="24" r:id="rId6"/>
    <sheet name="PREL-FLYER" sheetId="25" r:id="rId7"/>
    <sheet name="PRELIMINARIES" sheetId="26" r:id="rId8"/>
    <sheet name="OFFICE flyer" sheetId="34" r:id="rId9"/>
    <sheet name="5-REINFORCED CONCRETE SUPERSTRU" sheetId="3" state="hidden" r:id="rId10"/>
    <sheet name="6-ROOFING AND RAINWATER DISPOSA" sheetId="4" state="hidden" r:id="rId11"/>
    <sheet name="7-WALLING" sheetId="5" state="hidden" r:id="rId12"/>
    <sheet name="8-WINDOWS &amp; WINDOW ACCESORIES" sheetId="6" state="hidden" r:id="rId13"/>
    <sheet name="9-DOORS" sheetId="7" state="hidden" r:id="rId14"/>
    <sheet name="10-INTERNAL FINISHES" sheetId="8" state="hidden" r:id="rId15"/>
    <sheet name="11-EXTERNAL FINISHES" sheetId="9" state="hidden" r:id="rId16"/>
    <sheet name="12-FITTINGS" sheetId="10" state="hidden" r:id="rId17"/>
    <sheet name="13-PLUMBING AND DRAINAGE" sheetId="11" state="hidden" r:id="rId18"/>
    <sheet name="Builders flyer" sheetId="27" state="hidden" r:id="rId19"/>
    <sheet name="15-BUILDER S WORKS IN CONNECTIO" sheetId="12" state="hidden" r:id="rId20"/>
    <sheet name="MAIN HOUSE2" sheetId="37" state="hidden" r:id="rId21"/>
    <sheet name="B. A Takeoff" sheetId="44" state="hidden" r:id="rId22"/>
    <sheet name="OFFICE" sheetId="43" r:id="rId23"/>
    <sheet name="pc flyer" sheetId="50" r:id="rId24"/>
    <sheet name="PC SUMS" sheetId="49" r:id="rId25"/>
    <sheet name="ps flyer" sheetId="48" r:id="rId26"/>
    <sheet name="Provisional sums" sheetId="47" r:id="rId27"/>
    <sheet name="final flyer" sheetId="35" r:id="rId28"/>
    <sheet name="Final Summary" sheetId="36" r:id="rId29"/>
  </sheets>
  <externalReferences>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s>
  <definedNames>
    <definedName name="\0" localSheetId="18">#REF!</definedName>
    <definedName name="\0" localSheetId="0">#REF!</definedName>
    <definedName name="\0" localSheetId="28">#REF!</definedName>
    <definedName name="\0" localSheetId="7">#REF!</definedName>
    <definedName name="\0">#REF!</definedName>
    <definedName name="\p" localSheetId="18">#REF!</definedName>
    <definedName name="\p" localSheetId="0">#REF!</definedName>
    <definedName name="\p">#REF!</definedName>
    <definedName name="\x" localSheetId="18">#REF!</definedName>
    <definedName name="\x" localSheetId="0">#REF!</definedName>
    <definedName name="\x">#REF!</definedName>
    <definedName name="__________________cyt1">[1]Rates!$E$268</definedName>
    <definedName name="__________________hnt15">[1]Rates!$E$117</definedName>
    <definedName name="__________________hnt20">[1]Rates!$E$118</definedName>
    <definedName name="__________________hnt25">[1]Rates!$E$119</definedName>
    <definedName name="_________________cyt1">[1]Rates!$E$268</definedName>
    <definedName name="_________________hnt15">[1]Rates!$E$117</definedName>
    <definedName name="_________________hnt20">[1]Rates!$E$118</definedName>
    <definedName name="_________________hnt25">[1]Rates!$E$119</definedName>
    <definedName name="_______________cyt1">[1]Rates!$E$268</definedName>
    <definedName name="_______________hnt15">[1]Rates!$E$117</definedName>
    <definedName name="_______________hnt20">[1]Rates!$E$118</definedName>
    <definedName name="_______________hnt25">[1]Rates!$E$119</definedName>
    <definedName name="______________cyt1">[1]Rates!$E$268</definedName>
    <definedName name="______________hnt15">[1]Rates!$E$117</definedName>
    <definedName name="______________hnt20">[1]Rates!$E$118</definedName>
    <definedName name="______________hnt25">[1]Rates!$E$119</definedName>
    <definedName name="_____________cyt1">[1]Rates!$E$268</definedName>
    <definedName name="_____________hnt15">[1]Rates!$E$117</definedName>
    <definedName name="_____________hnt20">[1]Rates!$E$118</definedName>
    <definedName name="_____________hnt25">[1]Rates!$E$119</definedName>
    <definedName name="____________cyt1">[1]Rates!$E$268</definedName>
    <definedName name="____________hnt15">[1]Rates!$E$117</definedName>
    <definedName name="____________hnt20">[1]Rates!$E$118</definedName>
    <definedName name="____________hnt25">[1]Rates!$E$119</definedName>
    <definedName name="___________cyt1">[1]Rates!$E$268</definedName>
    <definedName name="___________hnt15">[1]Rates!$E$117</definedName>
    <definedName name="___________hnt20">[1]Rates!$E$118</definedName>
    <definedName name="___________hnt25">[1]Rates!$E$119</definedName>
    <definedName name="__________cyt1">[1]Rates!$E$268</definedName>
    <definedName name="__________hnt15">[1]Rates!$E$117</definedName>
    <definedName name="__________hnt20">[1]Rates!$E$118</definedName>
    <definedName name="__________hnt25">[1]Rates!$E$119</definedName>
    <definedName name="_________cyt1">[1]Rates!$E$268</definedName>
    <definedName name="_________hnt15">[1]Rates!$E$117</definedName>
    <definedName name="_________hnt20">[1]Rates!$E$118</definedName>
    <definedName name="_________hnt25">[1]Rates!$E$119</definedName>
    <definedName name="________cyt1">[1]Rates!$E$268</definedName>
    <definedName name="________hnt15">[1]Rates!$E$117</definedName>
    <definedName name="________hnt20">[1]Rates!$E$118</definedName>
    <definedName name="________hnt25">[1]Rates!$E$119</definedName>
    <definedName name="_______cyt1">[1]Rates!$E$268</definedName>
    <definedName name="_______hnt15">[1]Rates!$E$117</definedName>
    <definedName name="_______hnt20">[1]Rates!$E$118</definedName>
    <definedName name="_______hnt25">[1]Rates!$E$119</definedName>
    <definedName name="______cyt1">[1]Rates!$E$268</definedName>
    <definedName name="______hnt15">[1]Rates!$E$117</definedName>
    <definedName name="______hnt20">[1]Rates!$E$118</definedName>
    <definedName name="______hnt25">[1]Rates!$E$119</definedName>
    <definedName name="_____cyt1">[1]Rates!$E$268</definedName>
    <definedName name="_____hnt15">[1]Rates!$E$117</definedName>
    <definedName name="_____hnt20">[1]Rates!$E$118</definedName>
    <definedName name="_____hnt25">[1]Rates!$E$119</definedName>
    <definedName name="____cyt1">[1]Rates!$E$268</definedName>
    <definedName name="____hnt15">[1]Rates!$E$117</definedName>
    <definedName name="____hnt20">[1]Rates!$E$118</definedName>
    <definedName name="____hnt25">[1]Rates!$E$119</definedName>
    <definedName name="___cyt1">[1]Rates!$E$268</definedName>
    <definedName name="___hnt15">[1]Rates!$E$117</definedName>
    <definedName name="___hnt20">[1]Rates!$E$118</definedName>
    <definedName name="___hnt25">[1]Rates!$E$119</definedName>
    <definedName name="__123Graph_ACURRENT" localSheetId="18" hidden="1">#REF!</definedName>
    <definedName name="__123Graph_ACURRENT" localSheetId="0" hidden="1">#REF!</definedName>
    <definedName name="__123Graph_ACURRENT" hidden="1">#REF!</definedName>
    <definedName name="__123Graph_BCURRENT" localSheetId="18" hidden="1">#REF!</definedName>
    <definedName name="__123Graph_BCURRENT" localSheetId="0" hidden="1">#REF!</definedName>
    <definedName name="__123Graph_BCURRENT" hidden="1">#REF!</definedName>
    <definedName name="__cyt1">[1]Rates!$E$268</definedName>
    <definedName name="__hnt15">[1]Rates!$E$117</definedName>
    <definedName name="__hnt20">[1]Rates!$E$118</definedName>
    <definedName name="__hnt25">[1]Rates!$E$119</definedName>
    <definedName name="_1" localSheetId="18" hidden="1">#REF!</definedName>
    <definedName name="_1" hidden="1">#REF!</definedName>
    <definedName name="_8000" localSheetId="18">#REF!</definedName>
    <definedName name="_8000" localSheetId="0">#REF!</definedName>
    <definedName name="_8000">#REF!</definedName>
    <definedName name="_8001" localSheetId="18">#REF!</definedName>
    <definedName name="_8001" localSheetId="0">#REF!</definedName>
    <definedName name="_8001">#REF!</definedName>
    <definedName name="_8002" localSheetId="18">#REF!</definedName>
    <definedName name="_8002" localSheetId="0">#REF!</definedName>
    <definedName name="_8002">#REF!</definedName>
    <definedName name="_8003" localSheetId="18">#REF!</definedName>
    <definedName name="_8003" localSheetId="0">#REF!</definedName>
    <definedName name="_8003">#REF!</definedName>
    <definedName name="_8010" localSheetId="18">#REF!</definedName>
    <definedName name="_8010" localSheetId="0">#REF!</definedName>
    <definedName name="_8010">#REF!</definedName>
    <definedName name="_8011" localSheetId="18">#REF!</definedName>
    <definedName name="_8011" localSheetId="0">#REF!</definedName>
    <definedName name="_8011">#REF!</definedName>
    <definedName name="_8012" localSheetId="18">#REF!</definedName>
    <definedName name="_8012" localSheetId="0">#REF!</definedName>
    <definedName name="_8012">#REF!</definedName>
    <definedName name="_8014" localSheetId="18">#REF!</definedName>
    <definedName name="_8014" localSheetId="0">#REF!</definedName>
    <definedName name="_8014">#REF!</definedName>
    <definedName name="_8030" localSheetId="18">#REF!</definedName>
    <definedName name="_8030" localSheetId="0">#REF!</definedName>
    <definedName name="_8030">#REF!</definedName>
    <definedName name="_8041" localSheetId="18">#REF!</definedName>
    <definedName name="_8041" localSheetId="0">#REF!</definedName>
    <definedName name="_8041">#REF!</definedName>
    <definedName name="_8042" localSheetId="18">#REF!</definedName>
    <definedName name="_8042" localSheetId="0">#REF!</definedName>
    <definedName name="_8042">#REF!</definedName>
    <definedName name="_8050" localSheetId="18">#REF!</definedName>
    <definedName name="_8050" localSheetId="0">#REF!</definedName>
    <definedName name="_8050">#REF!</definedName>
    <definedName name="_8051" localSheetId="18">#REF!</definedName>
    <definedName name="_8051" localSheetId="0">#REF!</definedName>
    <definedName name="_8051">#REF!</definedName>
    <definedName name="_8062" localSheetId="18">#REF!</definedName>
    <definedName name="_8062" localSheetId="0">#REF!</definedName>
    <definedName name="_8062">#REF!</definedName>
    <definedName name="_8063" localSheetId="18">#REF!</definedName>
    <definedName name="_8063" localSheetId="0">#REF!</definedName>
    <definedName name="_8063">#REF!</definedName>
    <definedName name="_8064" localSheetId="18">#REF!</definedName>
    <definedName name="_8064" localSheetId="0">#REF!</definedName>
    <definedName name="_8064">#REF!</definedName>
    <definedName name="_8065" localSheetId="18">#REF!</definedName>
    <definedName name="_8065" localSheetId="0">#REF!</definedName>
    <definedName name="_8065">#REF!</definedName>
    <definedName name="_8081" localSheetId="18">#REF!</definedName>
    <definedName name="_8081" localSheetId="0">#REF!</definedName>
    <definedName name="_8081">#REF!</definedName>
    <definedName name="_8082" localSheetId="18">#REF!</definedName>
    <definedName name="_8082" localSheetId="0">#REF!</definedName>
    <definedName name="_8082">#REF!</definedName>
    <definedName name="_8110" localSheetId="18">#REF!</definedName>
    <definedName name="_8110" localSheetId="0">#REF!</definedName>
    <definedName name="_8110">#REF!</definedName>
    <definedName name="_8111" localSheetId="18">#REF!</definedName>
    <definedName name="_8111" localSheetId="0">#REF!</definedName>
    <definedName name="_8111">#REF!</definedName>
    <definedName name="_8112" localSheetId="18">#REF!</definedName>
    <definedName name="_8112" localSheetId="0">#REF!</definedName>
    <definedName name="_8112">#REF!</definedName>
    <definedName name="_8113" localSheetId="18">#REF!</definedName>
    <definedName name="_8113" localSheetId="0">#REF!</definedName>
    <definedName name="_8113">#REF!</definedName>
    <definedName name="_8114" localSheetId="18">#REF!</definedName>
    <definedName name="_8114" localSheetId="0">#REF!</definedName>
    <definedName name="_8114">#REF!</definedName>
    <definedName name="_8115" localSheetId="18">#REF!</definedName>
    <definedName name="_8115" localSheetId="0">#REF!</definedName>
    <definedName name="_8115">#REF!</definedName>
    <definedName name="_8120" localSheetId="18">#REF!</definedName>
    <definedName name="_8120" localSheetId="0">#REF!</definedName>
    <definedName name="_8120">#REF!</definedName>
    <definedName name="_8121" localSheetId="18">#REF!</definedName>
    <definedName name="_8121" localSheetId="0">#REF!</definedName>
    <definedName name="_8121">#REF!</definedName>
    <definedName name="_8140" localSheetId="18">#REF!</definedName>
    <definedName name="_8140" localSheetId="0">#REF!</definedName>
    <definedName name="_8140">#REF!</definedName>
    <definedName name="_8142" localSheetId="18">#REF!</definedName>
    <definedName name="_8142" localSheetId="0">#REF!</definedName>
    <definedName name="_8142">#REF!</definedName>
    <definedName name="_8143" localSheetId="18">#REF!</definedName>
    <definedName name="_8143" localSheetId="0">#REF!</definedName>
    <definedName name="_8143">#REF!</definedName>
    <definedName name="_8151" localSheetId="18">#REF!</definedName>
    <definedName name="_8151" localSheetId="0">#REF!</definedName>
    <definedName name="_8151">#REF!</definedName>
    <definedName name="_8152" localSheetId="18">#REF!</definedName>
    <definedName name="_8152" localSheetId="0">#REF!</definedName>
    <definedName name="_8152">#REF!</definedName>
    <definedName name="_8153" localSheetId="18">#REF!</definedName>
    <definedName name="_8153" localSheetId="0">#REF!</definedName>
    <definedName name="_8153">#REF!</definedName>
    <definedName name="_8160" localSheetId="18">#REF!</definedName>
    <definedName name="_8160" localSheetId="0">#REF!</definedName>
    <definedName name="_8160">#REF!</definedName>
    <definedName name="_8161" localSheetId="18">#REF!</definedName>
    <definedName name="_8161" localSheetId="0">#REF!</definedName>
    <definedName name="_8161">#REF!</definedName>
    <definedName name="_8162" localSheetId="18">#REF!</definedName>
    <definedName name="_8162" localSheetId="0">#REF!</definedName>
    <definedName name="_8162">#REF!</definedName>
    <definedName name="_8181" localSheetId="18">#REF!</definedName>
    <definedName name="_8181" localSheetId="0">#REF!</definedName>
    <definedName name="_8181">#REF!</definedName>
    <definedName name="_8192" localSheetId="18">#REF!</definedName>
    <definedName name="_8192" localSheetId="0">#REF!</definedName>
    <definedName name="_8192">#REF!</definedName>
    <definedName name="_8196" localSheetId="18">#REF!</definedName>
    <definedName name="_8196" localSheetId="0">#REF!</definedName>
    <definedName name="_8196">#REF!</definedName>
    <definedName name="_8200" localSheetId="18">#REF!</definedName>
    <definedName name="_8200" localSheetId="0">#REF!</definedName>
    <definedName name="_8200">#REF!</definedName>
    <definedName name="_8201" localSheetId="18">#REF!</definedName>
    <definedName name="_8201" localSheetId="0">#REF!</definedName>
    <definedName name="_8201">#REF!</definedName>
    <definedName name="_8203" localSheetId="18">#REF!</definedName>
    <definedName name="_8203" localSheetId="0">#REF!</definedName>
    <definedName name="_8203">#REF!</definedName>
    <definedName name="_8204" localSheetId="18">#REF!</definedName>
    <definedName name="_8204" localSheetId="0">#REF!</definedName>
    <definedName name="_8204">#REF!</definedName>
    <definedName name="_8205" localSheetId="18">#REF!</definedName>
    <definedName name="_8205" localSheetId="0">#REF!</definedName>
    <definedName name="_8205">#REF!</definedName>
    <definedName name="_8221" localSheetId="18">#REF!</definedName>
    <definedName name="_8221" localSheetId="0">#REF!</definedName>
    <definedName name="_8221">#REF!</definedName>
    <definedName name="_8240" localSheetId="18">#REF!</definedName>
    <definedName name="_8240" localSheetId="0">#REF!</definedName>
    <definedName name="_8240">#REF!</definedName>
    <definedName name="_82401" localSheetId="18">#REF!</definedName>
    <definedName name="_82401" localSheetId="0">#REF!</definedName>
    <definedName name="_82401">#REF!</definedName>
    <definedName name="_8241" localSheetId="18">#REF!</definedName>
    <definedName name="_8241" localSheetId="0">#REF!</definedName>
    <definedName name="_8241">#REF!</definedName>
    <definedName name="_8250" localSheetId="18">#REF!</definedName>
    <definedName name="_8250" localSheetId="0">#REF!</definedName>
    <definedName name="_8250">#REF!</definedName>
    <definedName name="_82501" localSheetId="18">#REF!</definedName>
    <definedName name="_82501" localSheetId="0">#REF!</definedName>
    <definedName name="_82501">#REF!</definedName>
    <definedName name="_8270" localSheetId="18">#REF!</definedName>
    <definedName name="_8270" localSheetId="0">#REF!</definedName>
    <definedName name="_8270">#REF!</definedName>
    <definedName name="_8280" localSheetId="18">#REF!</definedName>
    <definedName name="_8280" localSheetId="0">#REF!</definedName>
    <definedName name="_8280">#REF!</definedName>
    <definedName name="_8281" localSheetId="18">#REF!</definedName>
    <definedName name="_8281" localSheetId="0">#REF!</definedName>
    <definedName name="_8281">#REF!</definedName>
    <definedName name="_8290" localSheetId="18">#REF!</definedName>
    <definedName name="_8290" localSheetId="0">#REF!</definedName>
    <definedName name="_8290">#REF!</definedName>
    <definedName name="_8295" localSheetId="18">#REF!</definedName>
    <definedName name="_8295" localSheetId="0">#REF!</definedName>
    <definedName name="_8295">#REF!</definedName>
    <definedName name="_8300" localSheetId="18">#REF!</definedName>
    <definedName name="_8300" localSheetId="0">#REF!</definedName>
    <definedName name="_8300">#REF!</definedName>
    <definedName name="_8332" localSheetId="18">#REF!</definedName>
    <definedName name="_8332" localSheetId="0">#REF!</definedName>
    <definedName name="_8332">#REF!</definedName>
    <definedName name="_8335" localSheetId="18">#REF!</definedName>
    <definedName name="_8335" localSheetId="0">#REF!</definedName>
    <definedName name="_8335">#REF!</definedName>
    <definedName name="_8340" localSheetId="18">#REF!</definedName>
    <definedName name="_8340" localSheetId="0">#REF!</definedName>
    <definedName name="_8340">#REF!</definedName>
    <definedName name="_8341" localSheetId="18">#REF!</definedName>
    <definedName name="_8341" localSheetId="0">#REF!</definedName>
    <definedName name="_8341">#REF!</definedName>
    <definedName name="_8350" localSheetId="18">#REF!</definedName>
    <definedName name="_8350" localSheetId="0">#REF!</definedName>
    <definedName name="_8350">#REF!</definedName>
    <definedName name="_8380" localSheetId="18">#REF!</definedName>
    <definedName name="_8380" localSheetId="0">#REF!</definedName>
    <definedName name="_8380">#REF!</definedName>
    <definedName name="_8381" localSheetId="18">#REF!</definedName>
    <definedName name="_8381" localSheetId="0">#REF!</definedName>
    <definedName name="_8381">#REF!</definedName>
    <definedName name="_8382" localSheetId="18">#REF!</definedName>
    <definedName name="_8382" localSheetId="0">#REF!</definedName>
    <definedName name="_8382">#REF!</definedName>
    <definedName name="_8383" localSheetId="18">#REF!</definedName>
    <definedName name="_8383" localSheetId="0">#REF!</definedName>
    <definedName name="_8383">#REF!</definedName>
    <definedName name="_8384" localSheetId="18">#REF!</definedName>
    <definedName name="_8384" localSheetId="0">#REF!</definedName>
    <definedName name="_8384">#REF!</definedName>
    <definedName name="_8394" localSheetId="18">#REF!</definedName>
    <definedName name="_8394" localSheetId="0">#REF!</definedName>
    <definedName name="_8394">#REF!</definedName>
    <definedName name="_8396" localSheetId="18">#REF!</definedName>
    <definedName name="_8396" localSheetId="0">#REF!</definedName>
    <definedName name="_8396">#REF!</definedName>
    <definedName name="_8400" localSheetId="18">#REF!</definedName>
    <definedName name="_8400" localSheetId="0">#REF!</definedName>
    <definedName name="_8400">#REF!</definedName>
    <definedName name="_8402" localSheetId="18">#REF!</definedName>
    <definedName name="_8402" localSheetId="0">#REF!</definedName>
    <definedName name="_8402">#REF!</definedName>
    <definedName name="_8404" localSheetId="18">#REF!</definedName>
    <definedName name="_8404" localSheetId="0">#REF!</definedName>
    <definedName name="_8404">#REF!</definedName>
    <definedName name="_8411" localSheetId="18">#REF!</definedName>
    <definedName name="_8411" localSheetId="0">#REF!</definedName>
    <definedName name="_8411">#REF!</definedName>
    <definedName name="_8412" localSheetId="18">#REF!</definedName>
    <definedName name="_8412" localSheetId="0">#REF!</definedName>
    <definedName name="_8412">#REF!</definedName>
    <definedName name="_8413" localSheetId="18">#REF!</definedName>
    <definedName name="_8413" localSheetId="0">#REF!</definedName>
    <definedName name="_8413">#REF!</definedName>
    <definedName name="_8421" localSheetId="18">#REF!</definedName>
    <definedName name="_8421" localSheetId="0">#REF!</definedName>
    <definedName name="_8421">#REF!</definedName>
    <definedName name="_8423" localSheetId="18">#REF!</definedName>
    <definedName name="_8423" localSheetId="0">#REF!</definedName>
    <definedName name="_8423">#REF!</definedName>
    <definedName name="_8440" localSheetId="18">#REF!</definedName>
    <definedName name="_8440" localSheetId="0">#REF!</definedName>
    <definedName name="_8440">#REF!</definedName>
    <definedName name="_8442" localSheetId="18">#REF!</definedName>
    <definedName name="_8442" localSheetId="0">#REF!</definedName>
    <definedName name="_8442">#REF!</definedName>
    <definedName name="_8454" localSheetId="18">#REF!</definedName>
    <definedName name="_8454" localSheetId="0">#REF!</definedName>
    <definedName name="_8454">#REF!</definedName>
    <definedName name="_8476" localSheetId="18">#REF!</definedName>
    <definedName name="_8476" localSheetId="0">#REF!</definedName>
    <definedName name="_8476">#REF!</definedName>
    <definedName name="_8490" localSheetId="18">#REF!</definedName>
    <definedName name="_8490" localSheetId="0">#REF!</definedName>
    <definedName name="_8490">#REF!</definedName>
    <definedName name="_8500" localSheetId="18">#REF!</definedName>
    <definedName name="_8500" localSheetId="0">#REF!</definedName>
    <definedName name="_8500">#REF!</definedName>
    <definedName name="_8520" localSheetId="18">#REF!</definedName>
    <definedName name="_8520" localSheetId="0">#REF!</definedName>
    <definedName name="_8520">#REF!</definedName>
    <definedName name="_8521" localSheetId="18">#REF!</definedName>
    <definedName name="_8521" localSheetId="0">#REF!</definedName>
    <definedName name="_8521">#REF!</definedName>
    <definedName name="_8522" localSheetId="18">#REF!</definedName>
    <definedName name="_8522" localSheetId="0">#REF!</definedName>
    <definedName name="_8522">#REF!</definedName>
    <definedName name="_8530" localSheetId="18">#REF!</definedName>
    <definedName name="_8530" localSheetId="0">#REF!</definedName>
    <definedName name="_8530">#REF!</definedName>
    <definedName name="_8531" localSheetId="18">#REF!</definedName>
    <definedName name="_8531" localSheetId="0">#REF!</definedName>
    <definedName name="_8531">#REF!</definedName>
    <definedName name="_8552" localSheetId="18">#REF!</definedName>
    <definedName name="_8552" localSheetId="0">#REF!</definedName>
    <definedName name="_8552">#REF!</definedName>
    <definedName name="_8554" localSheetId="18">#REF!</definedName>
    <definedName name="_8554" localSheetId="0">#REF!</definedName>
    <definedName name="_8554">#REF!</definedName>
    <definedName name="_8562" localSheetId="18">#REF!</definedName>
    <definedName name="_8562" localSheetId="0">#REF!</definedName>
    <definedName name="_8562">#REF!</definedName>
    <definedName name="_8563" localSheetId="18">#REF!</definedName>
    <definedName name="_8563" localSheetId="0">#REF!</definedName>
    <definedName name="_8563">#REF!</definedName>
    <definedName name="_8566" localSheetId="18">#REF!</definedName>
    <definedName name="_8566" localSheetId="0">#REF!</definedName>
    <definedName name="_8566">#REF!</definedName>
    <definedName name="_8567" localSheetId="18">#REF!</definedName>
    <definedName name="_8567" localSheetId="0">#REF!</definedName>
    <definedName name="_8567">#REF!</definedName>
    <definedName name="_8572" localSheetId="18">#REF!</definedName>
    <definedName name="_8572" localSheetId="0">#REF!</definedName>
    <definedName name="_8572">#REF!</definedName>
    <definedName name="_8582" localSheetId="18">#REF!</definedName>
    <definedName name="_8582" localSheetId="0">#REF!</definedName>
    <definedName name="_8582">#REF!</definedName>
    <definedName name="_8600" localSheetId="18">#REF!</definedName>
    <definedName name="_8600" localSheetId="0">#REF!</definedName>
    <definedName name="_8600">#REF!</definedName>
    <definedName name="_8602" localSheetId="18">#REF!</definedName>
    <definedName name="_8602" localSheetId="0">#REF!</definedName>
    <definedName name="_8602">#REF!</definedName>
    <definedName name="_8606" localSheetId="18">#REF!</definedName>
    <definedName name="_8606" localSheetId="0">#REF!</definedName>
    <definedName name="_8606">#REF!</definedName>
    <definedName name="_8610" localSheetId="18">#REF!</definedName>
    <definedName name="_8610" localSheetId="0">#REF!</definedName>
    <definedName name="_8610">#REF!</definedName>
    <definedName name="_8612" localSheetId="18">#REF!</definedName>
    <definedName name="_8612" localSheetId="0">#REF!</definedName>
    <definedName name="_8612">#REF!</definedName>
    <definedName name="_8613" localSheetId="18">#REF!</definedName>
    <definedName name="_8613" localSheetId="0">#REF!</definedName>
    <definedName name="_8613">#REF!</definedName>
    <definedName name="_8633" localSheetId="18">#REF!</definedName>
    <definedName name="_8633" localSheetId="0">#REF!</definedName>
    <definedName name="_8633">#REF!</definedName>
    <definedName name="_8635" localSheetId="18">#REF!</definedName>
    <definedName name="_8635" localSheetId="0">#REF!</definedName>
    <definedName name="_8635">#REF!</definedName>
    <definedName name="_8637" localSheetId="18">#REF!</definedName>
    <definedName name="_8637" localSheetId="0">#REF!</definedName>
    <definedName name="_8637">#REF!</definedName>
    <definedName name="_8638" localSheetId="18">#REF!</definedName>
    <definedName name="_8638" localSheetId="0">#REF!</definedName>
    <definedName name="_8638">#REF!</definedName>
    <definedName name="_8650" localSheetId="18">#REF!</definedName>
    <definedName name="_8650" localSheetId="0">#REF!</definedName>
    <definedName name="_8650">#REF!</definedName>
    <definedName name="_8661" localSheetId="18">#REF!</definedName>
    <definedName name="_8661" localSheetId="0">#REF!</definedName>
    <definedName name="_8661">#REF!</definedName>
    <definedName name="_8670" localSheetId="18">#REF!</definedName>
    <definedName name="_8670" localSheetId="0">#REF!</definedName>
    <definedName name="_8670">#REF!</definedName>
    <definedName name="_8671" localSheetId="18">#REF!</definedName>
    <definedName name="_8671" localSheetId="0">#REF!</definedName>
    <definedName name="_8671">#REF!</definedName>
    <definedName name="_8673" localSheetId="18">#REF!</definedName>
    <definedName name="_8673" localSheetId="0">#REF!</definedName>
    <definedName name="_8673">#REF!</definedName>
    <definedName name="_8680" localSheetId="18">#REF!</definedName>
    <definedName name="_8680" localSheetId="0">#REF!</definedName>
    <definedName name="_8680">#REF!</definedName>
    <definedName name="_8690" localSheetId="18">#REF!</definedName>
    <definedName name="_8690" localSheetId="0">#REF!</definedName>
    <definedName name="_8690">#REF!</definedName>
    <definedName name="_8751" localSheetId="18">#REF!</definedName>
    <definedName name="_8751" localSheetId="0">#REF!</definedName>
    <definedName name="_8751">#REF!</definedName>
    <definedName name="_8757" localSheetId="18">#REF!</definedName>
    <definedName name="_8757" localSheetId="0">#REF!</definedName>
    <definedName name="_8757">#REF!</definedName>
    <definedName name="_8759" localSheetId="18">#REF!</definedName>
    <definedName name="_8759" localSheetId="0">#REF!</definedName>
    <definedName name="_8759">#REF!</definedName>
    <definedName name="_8772" localSheetId="18">#REF!</definedName>
    <definedName name="_8772" localSheetId="0">#REF!</definedName>
    <definedName name="_8772">#REF!</definedName>
    <definedName name="_8802" localSheetId="18">#REF!</definedName>
    <definedName name="_8802" localSheetId="0">#REF!</definedName>
    <definedName name="_8802">#REF!</definedName>
    <definedName name="_8810" localSheetId="18">#REF!</definedName>
    <definedName name="_8810" localSheetId="0">#REF!</definedName>
    <definedName name="_8810">#REF!</definedName>
    <definedName name="_8840" localSheetId="18">#REF!</definedName>
    <definedName name="_8840" localSheetId="0">#REF!</definedName>
    <definedName name="_8840">#REF!</definedName>
    <definedName name="_8841" localSheetId="18">#REF!</definedName>
    <definedName name="_8841" localSheetId="0">#REF!</definedName>
    <definedName name="_8841">#REF!</definedName>
    <definedName name="_8850" localSheetId="18">#REF!</definedName>
    <definedName name="_8850" localSheetId="0">#REF!</definedName>
    <definedName name="_8850">#REF!</definedName>
    <definedName name="_8851" localSheetId="18">#REF!</definedName>
    <definedName name="_8851" localSheetId="0">#REF!</definedName>
    <definedName name="_8851">#REF!</definedName>
    <definedName name="_8852" localSheetId="18">#REF!</definedName>
    <definedName name="_8852" localSheetId="0">#REF!</definedName>
    <definedName name="_8852">#REF!</definedName>
    <definedName name="_8871" localSheetId="18">#REF!</definedName>
    <definedName name="_8871" localSheetId="0">#REF!</definedName>
    <definedName name="_8871">#REF!</definedName>
    <definedName name="_8872" localSheetId="18">#REF!</definedName>
    <definedName name="_8872" localSheetId="0">#REF!</definedName>
    <definedName name="_8872">#REF!</definedName>
    <definedName name="_8873" localSheetId="18">#REF!</definedName>
    <definedName name="_8873" localSheetId="0">#REF!</definedName>
    <definedName name="_8873">#REF!</definedName>
    <definedName name="_bbo160">[2]Rates!$E$27</definedName>
    <definedName name="_bbo200">[2]Rates!$E$28</definedName>
    <definedName name="_bgh160">[2]Rates!$E$25</definedName>
    <definedName name="_bng100">[2]Rates!$E$288</definedName>
    <definedName name="_bng150">[2]Rates!$E$289</definedName>
    <definedName name="_dwm15">[2]Rates!$E$241</definedName>
    <definedName name="_dwm25">[2]Rates!$E$242</definedName>
    <definedName name="_dwm50">[2]Rates!$E$243</definedName>
    <definedName name="_fgv100">[2]Rates!$E$208</definedName>
    <definedName name="_Fil" localSheetId="18" hidden="1">[3]PRELIMIN!#REF!</definedName>
    <definedName name="_Fil" hidden="1">[3]PRELIMIN!#REF!</definedName>
    <definedName name="_Fill" localSheetId="18" hidden="1">#REF!</definedName>
    <definedName name="_Fill" hidden="1">#REF!</definedName>
    <definedName name="_filll" localSheetId="18" hidden="1">[3]PRELIMIN!#REF!</definedName>
    <definedName name="_filll" hidden="1">[3]PRELIMIN!#REF!</definedName>
    <definedName name="_fuf3">[2]Rates!$E$138</definedName>
    <definedName name="_gms100">[2]Rates!$E$41</definedName>
    <definedName name="_gms15">[2]Rates!$E$37</definedName>
    <definedName name="_gms25">[2]Rates!$E$38</definedName>
    <definedName name="_gms40">[2]Rates!$E$39</definedName>
    <definedName name="_pcp200">[2]Rates!$E$51</definedName>
    <definedName name="_pwm15">[2]Rates!$E$244</definedName>
    <definedName name="_pwm25">[2]Rates!$E$245</definedName>
    <definedName name="_pwm50">[2]Rates!$E$246</definedName>
    <definedName name="_sav25">[4]Rates!$E$220</definedName>
    <definedName name="_tgv100">[2]Rates!$E$220</definedName>
    <definedName name="_tgv25">[2]Rates!$E$218</definedName>
    <definedName name="_tgv40">[2]Rates!$E$219</definedName>
    <definedName name="_wmc1">[2]Rates!$E$189</definedName>
    <definedName name="a" localSheetId="18">#REF!</definedName>
    <definedName name="a" localSheetId="0">#REF!</definedName>
    <definedName name="a">#REF!</definedName>
    <definedName name="A90XC" localSheetId="18">#REF!</definedName>
    <definedName name="A90XC" localSheetId="0">#REF!</definedName>
    <definedName name="A90XC">#REF!</definedName>
    <definedName name="A90XC96" localSheetId="18">#REF!</definedName>
    <definedName name="A90XC96" localSheetId="0">#REF!</definedName>
    <definedName name="A90XC96">#REF!</definedName>
    <definedName name="A90XF96" localSheetId="18">#REF!</definedName>
    <definedName name="A90XF96" localSheetId="0">#REF!</definedName>
    <definedName name="A90XF96">#REF!</definedName>
    <definedName name="add">[2]Rates!$J$6</definedName>
    <definedName name="al_window_rate" localSheetId="8">'[5]2F - Win. &amp; Ext. Doors - GF'!$Q$17</definedName>
    <definedName name="al_window_rate">'[6]2F - Win. &amp; Ext. Doors - GF'!$Q$17</definedName>
    <definedName name="Architrave" localSheetId="8">'[7]2H'!$I$26</definedName>
    <definedName name="Architrave">'[8]2H'!$I$26</definedName>
    <definedName name="Architraves_Ext_Doors">'[9]2F - Win. &amp; Ext. Doors'!$I$225</definedName>
    <definedName name="area" localSheetId="18">#REF!</definedName>
    <definedName name="area" localSheetId="0">#REF!</definedName>
    <definedName name="area">#REF!</definedName>
    <definedName name="Areas" localSheetId="18">#REF!</definedName>
    <definedName name="Areas" localSheetId="0">#REF!</definedName>
    <definedName name="Areas">#REF!</definedName>
    <definedName name="ASPHALT_PLANT" localSheetId="28">'[10]DERIVED RATES'!$K$28</definedName>
    <definedName name="ASPHALT_PLANT" localSheetId="8">'[10]DERIVED RATES'!$K$28</definedName>
    <definedName name="ASPHALT_PLANT" localSheetId="7">'[11]DERIVED RATES'!$K$28</definedName>
    <definedName name="ASPHALT_PLANT">'[11]DERIVED RATES'!$K$28</definedName>
    <definedName name="B">Scheduled_Payment+Extra_Payment</definedName>
    <definedName name="BACKHOE" localSheetId="28">'[10]DERIVED RATES'!$K$37</definedName>
    <definedName name="BACKHOE" localSheetId="8">'[10]DERIVED RATES'!$K$37</definedName>
    <definedName name="BACKHOE" localSheetId="7">'[11]DERIVED RATES'!$K$37</definedName>
    <definedName name="BACKHOE">'[11]DERIVED RATES'!$K$37</definedName>
    <definedName name="balc_balustrade" localSheetId="8">'[12]2E'!$I$53</definedName>
    <definedName name="balc_balustrade">'[13]2E'!$I$53</definedName>
    <definedName name="Balceil">[14]Rates!$C$9</definedName>
    <definedName name="Base_B1" localSheetId="18">#REF!</definedName>
    <definedName name="Base_B1" localSheetId="0">#REF!</definedName>
    <definedName name="Base_B1" localSheetId="28">#REF!</definedName>
    <definedName name="Base_B1" localSheetId="7">#REF!</definedName>
    <definedName name="Base_B1">#REF!</definedName>
    <definedName name="Batten" localSheetId="18">'[15]2F'!#REF!</definedName>
    <definedName name="Batten" localSheetId="28">'[16]2F'!#REF!</definedName>
    <definedName name="Batten" localSheetId="8">'[16]2F'!#REF!</definedName>
    <definedName name="Batten" localSheetId="7">'[17]2F'!#REF!</definedName>
    <definedName name="Batten">'[15]2F'!#REF!</definedName>
    <definedName name="bbbb" localSheetId="18">#REF!</definedName>
    <definedName name="bbbb" localSheetId="0">#REF!</definedName>
    <definedName name="bbbb">#REF!</definedName>
    <definedName name="Beg_Bal" localSheetId="18">#REF!</definedName>
    <definedName name="Beg_Bal" localSheetId="0">#REF!</definedName>
    <definedName name="Beg_Bal">#REF!</definedName>
    <definedName name="BENDING_MACHINE" localSheetId="28">'[10]DERIVED RATES'!$K$31</definedName>
    <definedName name="BENDING_MACHINE" localSheetId="8">'[10]DERIVED RATES'!$K$31</definedName>
    <definedName name="BENDING_MACHINE" localSheetId="7">'[11]DERIVED RATES'!$K$31</definedName>
    <definedName name="BENDING_MACHINE">'[11]DERIVED RATES'!$K$31</definedName>
    <definedName name="BI" localSheetId="18">#REF!</definedName>
    <definedName name="BI" localSheetId="0">#REF!</definedName>
    <definedName name="BI">#REF!</definedName>
    <definedName name="BOMAS__PICTURES___ONYO_00004_AB_002" localSheetId="18">#REF!</definedName>
    <definedName name="BOMAS__PICTURES___ONYO_00004_AB_002">#REF!</definedName>
    <definedName name="BOWSER" localSheetId="28">'[10]DERIVED RATES'!$K$19</definedName>
    <definedName name="BOWSER" localSheetId="8">'[10]DERIVED RATES'!$K$19</definedName>
    <definedName name="BOWSER" localSheetId="7">'[11]DERIVED RATES'!$K$19</definedName>
    <definedName name="BOWSER">'[11]DERIVED RATES'!$K$19</definedName>
    <definedName name="BQONE" localSheetId="18">'[18]Main Works'!#REF!</definedName>
    <definedName name="BQONE" localSheetId="8">'[19]Main Works'!#REF!</definedName>
    <definedName name="BQONE">'[18]Main Works'!#REF!</definedName>
    <definedName name="BSIPbPageSetupChartSize" hidden="1">1</definedName>
    <definedName name="BSIPbPageSetupChartSize_0" hidden="1">0</definedName>
    <definedName name="BSIPbPageSetupDraftQuality" hidden="1">1</definedName>
    <definedName name="BSIPbPageSetupDraftQuality_0" hidden="1">0</definedName>
    <definedName name="BSIPbPageSetupDrawingColor" hidden="1">1</definedName>
    <definedName name="BSIPbPageSetupDrawingColor_0" hidden="1">0</definedName>
    <definedName name="BSIPbPageSetupFitToPagesTall" hidden="1">1</definedName>
    <definedName name="BSIPbPageSetupFitToPagesTall_0" hidden="1">1</definedName>
    <definedName name="BSIPbPageSetupFitToPagesWide" hidden="1">1</definedName>
    <definedName name="BSIPbPageSetupFitToPagesWide_0" hidden="1">1</definedName>
    <definedName name="BSIPbPageSetupMediaName" hidden="1">1</definedName>
    <definedName name="BSIPbPageSetupMediaName_0" hidden="1">"ISO_A4_(210.00_x_297.00_MM)"</definedName>
    <definedName name="BSIPbPageSetupPageOrientation" hidden="1">1</definedName>
    <definedName name="BSIPbPageSetupPageOrientation_0" hidden="1">1</definedName>
    <definedName name="BSIPbPageSetupPaperHeight" hidden="1">1</definedName>
    <definedName name="BSIPbPageSetupPaperHeight_0" hidden="1">842.00031496063</definedName>
    <definedName name="BSIPbPageSetupPaperMarginBottom" hidden="1">1</definedName>
    <definedName name="BSIPbPageSetupPaperMarginBottom_0" hidden="1">0</definedName>
    <definedName name="BSIPbPageSetupPaperMarginFooter" hidden="1">1</definedName>
    <definedName name="BSIPbPageSetupPaperMarginFooter_0" hidden="1">0</definedName>
    <definedName name="BSIPbPageSetupPaperMarginHeader" hidden="1">1</definedName>
    <definedName name="BSIPbPageSetupPaperMarginHeader_0" hidden="1">0</definedName>
    <definedName name="BSIPbPageSetupPaperMarginLeft" hidden="1">1</definedName>
    <definedName name="BSIPbPageSetupPaperMarginLeft_0" hidden="1">0</definedName>
    <definedName name="BSIPbPageSetupPaperMarginRight" hidden="1">1</definedName>
    <definedName name="BSIPbPageSetupPaperMarginRight_0" hidden="1">0</definedName>
    <definedName name="BSIPbPageSetupPaperMarginTop" hidden="1">1</definedName>
    <definedName name="BSIPbPageSetupPaperMarginTop_0" hidden="1">0</definedName>
    <definedName name="BSIPbPageSetupPaperWidth" hidden="1">1</definedName>
    <definedName name="BSIPbPageSetupPaperWidth_0" hidden="1">595.218897637795</definedName>
    <definedName name="BSIPbPageSetupPlotSizeType" hidden="1">1</definedName>
    <definedName name="BSIPbPageSetupPlotSizeType_0" hidden="1">1</definedName>
    <definedName name="BSIPbPageSetupPrintCellErrors" hidden="1">1</definedName>
    <definedName name="BSIPbPageSetupPrintCellErrors_0" hidden="1">0</definedName>
    <definedName name="BSIPbPageSetupPrintComments" hidden="1">1</definedName>
    <definedName name="BSIPbPageSetupPrintComments_0" hidden="1">-4142</definedName>
    <definedName name="BSIPbPageSetupPrintGridlines" hidden="1">1</definedName>
    <definedName name="BSIPbPageSetupPrintGridlines_0" hidden="1">0</definedName>
    <definedName name="BSIPbPageSetupUseStandardMargins" hidden="1">1</definedName>
    <definedName name="BSIPbPageSetupUseStandardMargins_0" hidden="1">0</definedName>
    <definedName name="BSIPbPageSetupUseZoom" hidden="1">1</definedName>
    <definedName name="BSIPbPageSetupUseZoom_0" hidden="1">1</definedName>
    <definedName name="BSIPbPageSetupZoom" hidden="1">1</definedName>
    <definedName name="BSIPbPageSetupZoom_0" hidden="1">100</definedName>
    <definedName name="BSIStampsEx" hidden="1">1</definedName>
    <definedName name="BSIStampsEx_0" hidden="1">"PreliminaryþC:\ProgramData\Bluebeam Software\Bluebeam Revu\Stamps\Preliminary.pdfþ0þ0þ1þ0þ0þ100þ100"</definedName>
    <definedName name="BSIWhichPageSetup" hidden="1">1</definedName>
    <definedName name="BSIWhichPageSetup_0" hidden="1">"0þ"</definedName>
    <definedName name="bzp">[4]Rates!$E$312</definedName>
    <definedName name="C_" localSheetId="18">#REF!</definedName>
    <definedName name="C_" localSheetId="8">#REF!</definedName>
    <definedName name="C_">#REF!</definedName>
    <definedName name="CHIPSPREADER" localSheetId="28">'[10]DERIVED RATES'!$K$27</definedName>
    <definedName name="CHIPSPREADER" localSheetId="8">'[10]DERIVED RATES'!$K$27</definedName>
    <definedName name="CHIPSPREADER" localSheetId="7">'[11]DERIVED RATES'!$K$27</definedName>
    <definedName name="CHIPSPREADER">'[11]DERIVED RATES'!$K$27</definedName>
    <definedName name="cill" localSheetId="8">'[12]2F'!$I$30</definedName>
    <definedName name="cill">'[13]2F'!$I$30</definedName>
    <definedName name="cill_beading" localSheetId="18">'[13]2F'!#REF!</definedName>
    <definedName name="cill_beading" localSheetId="28">'[12]2F'!#REF!</definedName>
    <definedName name="cill_beading" localSheetId="8">'[12]2F'!#REF!</definedName>
    <definedName name="cill_beading">'[13]2F'!#REF!</definedName>
    <definedName name="clear_glass">'[9]Window Sched.'!$Q$15</definedName>
    <definedName name="cock15">[2]Rates!$E$202</definedName>
    <definedName name="cock25">[2]Rates!$E$203</definedName>
    <definedName name="cock50">[2]Rates!$E$204</definedName>
    <definedName name="Code">'[20]CASHFLOW CODES'!$A$11</definedName>
    <definedName name="Col_C1" localSheetId="18">#REF!</definedName>
    <definedName name="Col_C1" localSheetId="0">#REF!</definedName>
    <definedName name="Col_C1" localSheetId="28">#REF!</definedName>
    <definedName name="Col_C1" localSheetId="7">#REF!</definedName>
    <definedName name="Col_C1">#REF!</definedName>
    <definedName name="Col_C2" localSheetId="18">#REF!</definedName>
    <definedName name="Col_C2" localSheetId="0">#REF!</definedName>
    <definedName name="Col_C2">#REF!</definedName>
    <definedName name="COLD_PLANNER" localSheetId="28">'[10]DERIVED RATES'!$K$32</definedName>
    <definedName name="COLD_PLANNER" localSheetId="8">'[10]DERIVED RATES'!$K$32</definedName>
    <definedName name="COLD_PLANNER" localSheetId="7">'[11]DERIVED RATES'!$K$32</definedName>
    <definedName name="COLD_PLANNER">'[11]DERIVED RATES'!$K$32</definedName>
    <definedName name="complet2f" localSheetId="18">#REF!</definedName>
    <definedName name="complet2f" localSheetId="0">#REF!</definedName>
    <definedName name="complet2f">#REF!</definedName>
    <definedName name="complet2f1" localSheetId="18">#REF!</definedName>
    <definedName name="complet2f1" localSheetId="0">#REF!</definedName>
    <definedName name="complet2f1">#REF!</definedName>
    <definedName name="COMPRESSOR" localSheetId="28">'[10]DERIVED RATES'!$K$29</definedName>
    <definedName name="COMPRESSOR" localSheetId="8">'[10]DERIVED RATES'!$K$29</definedName>
    <definedName name="COMPRESSOR" localSheetId="7">'[11]DERIVED RATES'!$K$29</definedName>
    <definedName name="COMPRESSOR">'[11]DERIVED RATES'!$K$29</definedName>
    <definedName name="concrete_15" localSheetId="8">[21]Rates!$C$8</definedName>
    <definedName name="concrete_15">[22]Rates!$C$8</definedName>
    <definedName name="concrete_30" localSheetId="18">#REF!</definedName>
    <definedName name="concrete_30" localSheetId="0">#REF!</definedName>
    <definedName name="concrete_30" localSheetId="28">#REF!</definedName>
    <definedName name="concrete_30" localSheetId="7">#REF!</definedName>
    <definedName name="concrete_30">#REF!</definedName>
    <definedName name="concrete25" localSheetId="8">[5]Rates!$C$10</definedName>
    <definedName name="concrete25">[6]Rates!$C$10</definedName>
    <definedName name="cornice" localSheetId="8">'[7]3C'!$I$52</definedName>
    <definedName name="cornice">'[8]3C'!$I$52</definedName>
    <definedName name="Creditors" localSheetId="18">[23]Schedules!#REF!</definedName>
    <definedName name="Creditors">[23]Schedules!#REF!</definedName>
    <definedName name="cslab">[2]Rates!$E$124</definedName>
    <definedName name="Currency" localSheetId="8">[24]Certificate!$R$4</definedName>
    <definedName name="Currency">[25]Certificate!$R$4</definedName>
    <definedName name="cytz1">[2]Rates!$E$273</definedName>
    <definedName name="d" localSheetId="18">#REF!</definedName>
    <definedName name="d" localSheetId="0">#REF!</definedName>
    <definedName name="d">#REF!</definedName>
    <definedName name="Data" localSheetId="18">#REF!</definedName>
    <definedName name="Data" localSheetId="0">#REF!</definedName>
    <definedName name="Data">#REF!</definedName>
    <definedName name="DAVID" localSheetId="18">[26]VIABILITY!#REF!</definedName>
    <definedName name="DAVID">[26]VIABILITY!#REF!</definedName>
    <definedName name="dd" localSheetId="18">#REF!</definedName>
    <definedName name="dd" localSheetId="0">#REF!</definedName>
    <definedName name="dd">#REF!</definedName>
    <definedName name="DDDD" localSheetId="18">#REF!</definedName>
    <definedName name="DDDD" localSheetId="0">#REF!</definedName>
    <definedName name="DDDD">#REF!</definedName>
    <definedName name="DealData" localSheetId="18">#REF!</definedName>
    <definedName name="DealData">#REF!</definedName>
    <definedName name="Debtors" localSheetId="18">[23]Schedules!#REF!</definedName>
    <definedName name="Debtors">[23]Schedules!#REF!</definedName>
    <definedName name="DEL_FR_PRELIMS_DETAIL">'[27]FR-PRLIMS-DETAIL'!$G$8,'[27]FR-PRLIMS-DETAIL'!$B$7:$I$71,'[27]FR-PRLIMS-DETAIL'!$M$7:$M$71</definedName>
    <definedName name="DEL_FR_SUMMERY">'[27]FR-SUMMERY'!$D$20,'[27]FR-SUMMERY'!$B$8:$H$8,'[27]FR-SUMMERY'!$L$8,'[27]FR-SUMMERY'!$B$21:$H$45,'[27]FR-SUMMERY'!$G$18:$H$21,'[27]FR-SUMMERY'!$L$18:$L$45,'[27]FR-SUMMERY'!$C$55:$H$70,'[27]FR-SUMMERY'!$L$54:$L$70</definedName>
    <definedName name="deposit3m1" localSheetId="18">#REF!</definedName>
    <definedName name="deposit3m1" localSheetId="0">#REF!</definedName>
    <definedName name="deposit3m1">#REF!</definedName>
    <definedName name="DISCOUNT_FACTOR" localSheetId="18">'[28]Tender Estimates - Artmax DB'!#REF!</definedName>
    <definedName name="DISCOUNT_FACTOR" localSheetId="0">'[28]Tender Estimates - Artmax DB'!#REF!</definedName>
    <definedName name="DISCOUNT_FACTOR" localSheetId="8">'[29]Tender Estimates - Artmax DB'!#REF!</definedName>
    <definedName name="DISCOUNT_FACTOR">'[28]Tender Estimates - Artmax DB'!#REF!</definedName>
    <definedName name="DISTRIBUTOR" localSheetId="28">'[10]DERIVED RATES'!$K$18</definedName>
    <definedName name="DISTRIBUTOR" localSheetId="8">'[10]DERIVED RATES'!$K$18</definedName>
    <definedName name="DISTRIBUTOR" localSheetId="7">'[11]DERIVED RATES'!$K$18</definedName>
    <definedName name="DISTRIBUTOR">'[11]DERIVED RATES'!$K$18</definedName>
    <definedName name="Dividends" localSheetId="18">#REF!</definedName>
    <definedName name="Dividends">#REF!</definedName>
    <definedName name="DOZERD6" localSheetId="28">'[10]DERIVED RATES'!$K$6</definedName>
    <definedName name="DOZERD6" localSheetId="8">'[10]DERIVED RATES'!$K$6</definedName>
    <definedName name="DOZERD6" localSheetId="7">'[11]DERIVED RATES'!$K$6</definedName>
    <definedName name="DOZERD6">'[11]DERIVED RATES'!$K$6</definedName>
    <definedName name="DOZERD8" localSheetId="28">'[10]DERIVED RATES'!$K$5</definedName>
    <definedName name="DOZERD8" localSheetId="8">'[10]DERIVED RATES'!$K$5</definedName>
    <definedName name="DOZERD8" localSheetId="7">'[11]DERIVED RATES'!$K$5</definedName>
    <definedName name="DOZERD8">'[11]DERIVED RATES'!$K$5</definedName>
    <definedName name="DUMPER" localSheetId="28">'[10]DERIVED RATES'!$K$23</definedName>
    <definedName name="DUMPER" localSheetId="8">'[10]DERIVED RATES'!$K$23</definedName>
    <definedName name="DUMPER" localSheetId="7">'[11]DERIVED RATES'!$K$23</definedName>
    <definedName name="DUMPER">'[11]DERIVED RATES'!$K$23</definedName>
    <definedName name="E" localSheetId="18">#REF!</definedName>
    <definedName name="E" localSheetId="0">#REF!</definedName>
    <definedName name="E" localSheetId="4">#REF!</definedName>
    <definedName name="E" localSheetId="1">#REF!</definedName>
    <definedName name="E" localSheetId="3">#REF!</definedName>
    <definedName name="E" localSheetId="6">#REF!</definedName>
    <definedName name="E" localSheetId="2">#REF!</definedName>
    <definedName name="E" localSheetId="5">#REF!</definedName>
    <definedName name="E">#REF!</definedName>
    <definedName name="EAa" localSheetId="18">#REF!</definedName>
    <definedName name="EAa" localSheetId="0">#REF!</definedName>
    <definedName name="EAa" localSheetId="4">#REF!</definedName>
    <definedName name="EAa" localSheetId="1">#REF!</definedName>
    <definedName name="EAa" localSheetId="3">#REF!</definedName>
    <definedName name="EAa" localSheetId="6">#REF!</definedName>
    <definedName name="EAa" localSheetId="2">#REF!</definedName>
    <definedName name="EAa" localSheetId="5">#REF!</definedName>
    <definedName name="EAa">#REF!</definedName>
    <definedName name="EEEEE" localSheetId="18" hidden="1">#REF!</definedName>
    <definedName name="EEEEE" localSheetId="0" hidden="1">#REF!</definedName>
    <definedName name="EEEEE" localSheetId="4" hidden="1">#REF!</definedName>
    <definedName name="EEEEE" localSheetId="1" hidden="1">#REF!</definedName>
    <definedName name="EEEEE" localSheetId="3" hidden="1">#REF!</definedName>
    <definedName name="EEEEE" localSheetId="6" hidden="1">#REF!</definedName>
    <definedName name="EEEEE" localSheetId="2" hidden="1">#REF!</definedName>
    <definedName name="EEEEE" localSheetId="5" hidden="1">#REF!</definedName>
    <definedName name="EEEEE" hidden="1">#REF!</definedName>
    <definedName name="Element">[30]ELEMENTS!$O$11:$O$57</definedName>
    <definedName name="End_Bal" localSheetId="18">#REF!</definedName>
    <definedName name="End_Bal" localSheetId="0">#REF!</definedName>
    <definedName name="End_Bal">#REF!</definedName>
    <definedName name="Equity" localSheetId="18">[31]feasibility!#REF!</definedName>
    <definedName name="Equity" localSheetId="0">[31]feasibility!#REF!</definedName>
    <definedName name="Equity" localSheetId="28">[32]feasibility!#REF!</definedName>
    <definedName name="Equity" localSheetId="4">[33]feasibility!#REF!</definedName>
    <definedName name="Equity" localSheetId="1">[32]feasibility!#REF!</definedName>
    <definedName name="Equity" localSheetId="3">[32]feasibility!#REF!</definedName>
    <definedName name="Equity" localSheetId="8">[34]feasibility!#REF!</definedName>
    <definedName name="Equity" localSheetId="6">[33]feasibility!#REF!</definedName>
    <definedName name="Equity" localSheetId="7">[31]feasibility!#REF!</definedName>
    <definedName name="Equity" localSheetId="2">[32]feasibility!#REF!</definedName>
    <definedName name="Equity" localSheetId="5">[33]feasibility!#REF!</definedName>
    <definedName name="Equity">[31]feasibility!#REF!</definedName>
    <definedName name="Equity1" localSheetId="18">[35]feasibility!#REF!</definedName>
    <definedName name="Equity1">[35]feasibility!#REF!</definedName>
    <definedName name="exc_depth" localSheetId="8">'[36]1'!$H$20</definedName>
    <definedName name="exc_depth">'[37]1'!$H$20</definedName>
    <definedName name="EXCAVATOR320" localSheetId="28">'[10]DERIVED RATES'!$K$13</definedName>
    <definedName name="EXCAVATOR320" localSheetId="8">'[10]DERIVED RATES'!$K$13</definedName>
    <definedName name="EXCAVATOR320" localSheetId="7">'[11]DERIVED RATES'!$K$13</definedName>
    <definedName name="EXCAVATOR320">'[11]DERIVED RATES'!$K$13</definedName>
    <definedName name="Excel_BuiltIn__FilterDatabase_15">"$'ESTIMATE SUMMARY'.$#REF!$#REF!:$#REF!$#REF!"</definedName>
    <definedName name="Excel_BuiltIn_Print_Titles_4" localSheetId="18">#REF!</definedName>
    <definedName name="Excel_BuiltIn_Print_Titles_4">#REF!</definedName>
    <definedName name="expense" localSheetId="18">[31]feasibility!#REF!</definedName>
    <definedName name="expense" localSheetId="0">[31]feasibility!#REF!</definedName>
    <definedName name="expense" localSheetId="28">[32]feasibility!#REF!</definedName>
    <definedName name="expense" localSheetId="4">[33]feasibility!#REF!</definedName>
    <definedName name="expense" localSheetId="1">[32]feasibility!#REF!</definedName>
    <definedName name="expense" localSheetId="3">[32]feasibility!#REF!</definedName>
    <definedName name="expense" localSheetId="8">[34]feasibility!#REF!</definedName>
    <definedName name="expense" localSheetId="6">[33]feasibility!#REF!</definedName>
    <definedName name="expense" localSheetId="7">[31]feasibility!#REF!</definedName>
    <definedName name="expense" localSheetId="2">[32]feasibility!#REF!</definedName>
    <definedName name="expense" localSheetId="5">[33]feasibility!#REF!</definedName>
    <definedName name="expense">[31]feasibility!#REF!</definedName>
    <definedName name="Expense1" localSheetId="18">[35]feasibility!#REF!</definedName>
    <definedName name="Expense1">[35]feasibility!#REF!</definedName>
    <definedName name="Ext_Architraves" localSheetId="8">'[7]2F'!$I$92</definedName>
    <definedName name="Ext_Architraves">'[8]2F'!$I$92</definedName>
    <definedName name="Ext_fdn_wall" localSheetId="8">'[7]1'!$F$21</definedName>
    <definedName name="Ext_fdn_wall">'[8]1'!$F$21</definedName>
    <definedName name="Ext_Frame_200x50" localSheetId="8">'[7]2F'!$I$74</definedName>
    <definedName name="Ext_Frame_200x50">'[8]2F'!$I$74</definedName>
    <definedName name="ext_ftgs" localSheetId="8">'[16]1'!$F$25</definedName>
    <definedName name="ext_ftgs">'[15]1'!$F$25</definedName>
    <definedName name="Ext_wall_area" localSheetId="8">'[7]2E'!$I$21</definedName>
    <definedName name="Ext_wall_area">'[8]2E'!$I$21</definedName>
    <definedName name="External_wall_200mm_thick">'[9]2E - Ext. Walls'!$K$15</definedName>
    <definedName name="Extra_Pay" localSheetId="18">#REF!</definedName>
    <definedName name="Extra_Pay" localSheetId="0">#REF!</definedName>
    <definedName name="Extra_Pay" localSheetId="4">#REF!</definedName>
    <definedName name="Extra_Pay" localSheetId="1">#REF!</definedName>
    <definedName name="Extra_Pay" localSheetId="3">#REF!</definedName>
    <definedName name="Extra_Pay" localSheetId="6">#REF!</definedName>
    <definedName name="Extra_Pay" localSheetId="2">#REF!</definedName>
    <definedName name="Extra_Pay" localSheetId="5">#REF!</definedName>
    <definedName name="Extra_Pay">#REF!</definedName>
    <definedName name="f150d20">[2]Rates!$E$67</definedName>
    <definedName name="fczt">[2]Rates!$E$264</definedName>
    <definedName name="fdn_col_ht" localSheetId="18">#REF!</definedName>
    <definedName name="fdn_col_ht" localSheetId="0">#REF!</definedName>
    <definedName name="fdn_col_ht">#REF!</definedName>
    <definedName name="FF_Slab" localSheetId="8">'[16]2B'!$I$16</definedName>
    <definedName name="FF_Slab">'[15]2B'!$I$16</definedName>
    <definedName name="fine2">[2]Rates!$E$135</definedName>
    <definedName name="fine4">[2]Rates!$E$137</definedName>
    <definedName name="fire">[2]Rates!$E$317</definedName>
    <definedName name="Fixed_expenses" localSheetId="18">[23]Schedules!#REF!</definedName>
    <definedName name="Fixed_expenses">[23]Schedules!#REF!</definedName>
    <definedName name="FLYSHEETS" localSheetId="18" hidden="1">#REF!</definedName>
    <definedName name="FLYSHEETS" localSheetId="8" hidden="1">#REF!</definedName>
    <definedName name="FLYSHEETS" hidden="1">#REF!</definedName>
    <definedName name="frbr" localSheetId="18">#REF!</definedName>
    <definedName name="frbr" localSheetId="0">#REF!</definedName>
    <definedName name="frbr" localSheetId="28">#REF!</definedName>
    <definedName name="frbr">#REF!</definedName>
    <definedName name="Full_Print" localSheetId="18">#REF!</definedName>
    <definedName name="Full_Print" localSheetId="0">#REF!</definedName>
    <definedName name="Full_Print">#REF!</definedName>
    <definedName name="gf_slab">'[9]1 - Subs'!$I$133</definedName>
    <definedName name="gfa" localSheetId="8">'[38]1'!$K$139</definedName>
    <definedName name="gfa">'[39]1'!$K$139</definedName>
    <definedName name="gfre">[40]ESTIMATE!$M$7:$IV$7623</definedName>
    <definedName name="gmsp15">[2]Rates!$E$43</definedName>
    <definedName name="gmsp25">[2]Rates!$E$44</definedName>
    <definedName name="gmsp50">[2]Rates!$E$45</definedName>
    <definedName name="gr" localSheetId="18" hidden="1">#REF!</definedName>
    <definedName name="gr" localSheetId="7" hidden="1">#REF!</definedName>
    <definedName name="gr" hidden="1">#REF!</definedName>
    <definedName name="GRADER12H" localSheetId="28">'[10]DERIVED RATES'!$K$7</definedName>
    <definedName name="GRADER12H" localSheetId="8">'[10]DERIVED RATES'!$K$7</definedName>
    <definedName name="GRADER12H" localSheetId="7">'[11]DERIVED RATES'!$K$7</definedName>
    <definedName name="GRADER12H">'[11]DERIVED RATES'!$K$7</definedName>
    <definedName name="GRADER14H" localSheetId="28">'[10]DERIVED RATES'!$K$8</definedName>
    <definedName name="GRADER14H" localSheetId="8">'[10]DERIVED RATES'!$K$8</definedName>
    <definedName name="GRADER14H" localSheetId="7">'[11]DERIVED RATES'!$K$8</definedName>
    <definedName name="GRADER14H">'[11]DERIVED RATES'!$K$8</definedName>
    <definedName name="graph" localSheetId="18" hidden="1">#REF!</definedName>
    <definedName name="graph" localSheetId="7" hidden="1">#REF!</definedName>
    <definedName name="graph" hidden="1">#REF!</definedName>
    <definedName name="Ground_Floor" localSheetId="18">#REF!</definedName>
    <definedName name="Ground_Floor" localSheetId="0">#REF!</definedName>
    <definedName name="Ground_Floor" localSheetId="28">#REF!</definedName>
    <definedName name="Ground_Floor">#REF!</definedName>
    <definedName name="ground_foor_area" localSheetId="8">'[16]1'!$F$11</definedName>
    <definedName name="ground_foor_area">'[15]1'!$F$11</definedName>
    <definedName name="hardcore_fill" localSheetId="18">#REF!</definedName>
    <definedName name="hardcore_fill" localSheetId="0">#REF!</definedName>
    <definedName name="hardcore_fill" localSheetId="28">#REF!</definedName>
    <definedName name="hardcore_fill" localSheetId="7">#REF!</definedName>
    <definedName name="hardcore_fill">#REF!</definedName>
    <definedName name="Header_Row" localSheetId="18">ROW(#REF!)</definedName>
    <definedName name="Header_Row">ROW(#REF!)</definedName>
    <definedName name="HEADMAN" localSheetId="28">'[10]DERIVED RATES'!$G$5</definedName>
    <definedName name="HEADMAN" localSheetId="8">'[10]DERIVED RATES'!$G$5</definedName>
    <definedName name="HEADMAN" localSheetId="7">'[11]DERIVED RATES'!$G$5</definedName>
    <definedName name="HEADMAN">'[11]DERIVED RATES'!$G$5</definedName>
    <definedName name="IMPORTS">[41]Imports!$A$9:$A$28</definedName>
    <definedName name="Income2">[40]ESTIMATE!$A$1:$M$615</definedName>
    <definedName name="Int" localSheetId="18">#REF!</definedName>
    <definedName name="Int" localSheetId="0">#REF!</definedName>
    <definedName name="Int" localSheetId="4">#REF!</definedName>
    <definedName name="Int" localSheetId="1">#REF!</definedName>
    <definedName name="Int" localSheetId="3">#REF!</definedName>
    <definedName name="Int" localSheetId="6">#REF!</definedName>
    <definedName name="Int" localSheetId="2">#REF!</definedName>
    <definedName name="Int" localSheetId="5">#REF!</definedName>
    <definedName name="Int">#REF!</definedName>
    <definedName name="Int_fdn_wall" localSheetId="8">'[7]1'!$F$22</definedName>
    <definedName name="Int_fdn_wall">'[8]1'!$F$22</definedName>
    <definedName name="Int_frame_200x50" localSheetId="8">'[7]2H'!$I$16</definedName>
    <definedName name="Int_frame_200x50">'[8]2H'!$I$16</definedName>
    <definedName name="int_ftg" localSheetId="18">#REF!</definedName>
    <definedName name="int_ftg" localSheetId="0">#REF!</definedName>
    <definedName name="int_ftg" localSheetId="28">#REF!</definedName>
    <definedName name="int_ftg" localSheetId="7">#REF!</definedName>
    <definedName name="int_ftg">#REF!</definedName>
    <definedName name="int_ftgs" localSheetId="8">'[16]1'!$F$26</definedName>
    <definedName name="int_ftgs">'[15]1'!$F$26</definedName>
    <definedName name="Int_wall_area" localSheetId="18">#REF!</definedName>
    <definedName name="Int_wall_area" localSheetId="0">#REF!</definedName>
    <definedName name="Int_wall_area" localSheetId="28">#REF!</definedName>
    <definedName name="Int_wall_area" localSheetId="7">#REF!</definedName>
    <definedName name="Int_wall_area">#REF!</definedName>
    <definedName name="Interest_Rate" localSheetId="18">#REF!</definedName>
    <definedName name="Interest_Rate" localSheetId="0">#REF!</definedName>
    <definedName name="Interest_Rate" localSheetId="4">#REF!</definedName>
    <definedName name="Interest_Rate" localSheetId="1">#REF!</definedName>
    <definedName name="Interest_Rate" localSheetId="3">#REF!</definedName>
    <definedName name="Interest_Rate" localSheetId="6">#REF!</definedName>
    <definedName name="Interest_Rate" localSheetId="2">#REF!</definedName>
    <definedName name="Interest_Rate" localSheetId="5">#REF!</definedName>
    <definedName name="Interest_Rate">#REF!</definedName>
    <definedName name="Internal_wall_100mm_thick">'[9]2G - Int. Walls'!$K$31</definedName>
    <definedName name="Internal_wall_200mm_thick">'[9]2G - Int. Walls'!$K$15</definedName>
    <definedName name="intr" localSheetId="18">[31]feasibility!#REF!</definedName>
    <definedName name="intr" localSheetId="0">[31]feasibility!#REF!</definedName>
    <definedName name="intr" localSheetId="28">[32]feasibility!#REF!</definedName>
    <definedName name="intr" localSheetId="4">[33]feasibility!#REF!</definedName>
    <definedName name="intr" localSheetId="1">[32]feasibility!#REF!</definedName>
    <definedName name="intr" localSheetId="3">[32]feasibility!#REF!</definedName>
    <definedName name="intr" localSheetId="8">[34]feasibility!#REF!</definedName>
    <definedName name="intr" localSheetId="6">[33]feasibility!#REF!</definedName>
    <definedName name="intr" localSheetId="7">[31]feasibility!#REF!</definedName>
    <definedName name="intr" localSheetId="2">[32]feasibility!#REF!</definedName>
    <definedName name="intr" localSheetId="5">[33]feasibility!#REF!</definedName>
    <definedName name="intr">[31]feasibility!#REF!</definedName>
    <definedName name="Inventory" localSheetId="18">[23]Schedules!#REF!</definedName>
    <definedName name="Inventory">[23]Schedules!#REF!</definedName>
    <definedName name="ITEM_NOI2____DETAILS_OF_SAVINGS" localSheetId="18">'[42]FR-PROVSNL-SUM-DETAIL'!#REF!</definedName>
    <definedName name="ITEM_NOI2____DETAILS_OF_SAVINGS">'[42]FR-PROVSNL-SUM-DETAIL'!#REF!</definedName>
    <definedName name="jhpd">[2]Rates!$E$269</definedName>
    <definedName name="jjjjj" localSheetId="18">#REF!</definedName>
    <definedName name="jjjjj" localSheetId="0">#REF!</definedName>
    <definedName name="jjjjj" localSheetId="28">#REF!</definedName>
    <definedName name="jjjjj" localSheetId="4">#REF!</definedName>
    <definedName name="jjjjj" localSheetId="1">#REF!</definedName>
    <definedName name="jjjjj" localSheetId="3">#REF!</definedName>
    <definedName name="jjjjj" localSheetId="6">#REF!</definedName>
    <definedName name="jjjjj" localSheetId="7">#REF!</definedName>
    <definedName name="jjjjj" localSheetId="2">#REF!</definedName>
    <definedName name="jjjjj" localSheetId="5">#REF!</definedName>
    <definedName name="jjjjj">#REF!</definedName>
    <definedName name="K_" localSheetId="18">#REF!</definedName>
    <definedName name="K_" localSheetId="0">#REF!</definedName>
    <definedName name="K_">#REF!</definedName>
    <definedName name="KK" localSheetId="18">#REF!</definedName>
    <definedName name="KK">#REF!</definedName>
    <definedName name="LABOURER" localSheetId="28">'[10]DERIVED RATES'!$G$6</definedName>
    <definedName name="LABOURER" localSheetId="8">'[10]DERIVED RATES'!$G$6</definedName>
    <definedName name="LABOURER" localSheetId="7">'[11]DERIVED RATES'!$G$6</definedName>
    <definedName name="LABOURER">'[11]DERIVED RATES'!$G$6</definedName>
    <definedName name="Level_1" localSheetId="18">#REF!</definedName>
    <definedName name="Level_1" localSheetId="0">#REF!</definedName>
    <definedName name="Level_1" localSheetId="28">#REF!</definedName>
    <definedName name="Level_1">#REF!</definedName>
    <definedName name="Level_10" localSheetId="18">#REF!</definedName>
    <definedName name="Level_10" localSheetId="0">#REF!</definedName>
    <definedName name="Level_10" localSheetId="28">#REF!</definedName>
    <definedName name="Level_10">#REF!</definedName>
    <definedName name="level_120" localSheetId="18">#REF!</definedName>
    <definedName name="level_120" localSheetId="0">#REF!</definedName>
    <definedName name="level_120">#REF!</definedName>
    <definedName name="Level_2" localSheetId="18">#REF!</definedName>
    <definedName name="Level_2" localSheetId="0">#REF!</definedName>
    <definedName name="Level_2">#REF!</definedName>
    <definedName name="LEVEL_21" localSheetId="18">#REF!</definedName>
    <definedName name="LEVEL_21" localSheetId="0">#REF!</definedName>
    <definedName name="LEVEL_21">#REF!</definedName>
    <definedName name="Level_3" localSheetId="18">#REF!</definedName>
    <definedName name="Level_3" localSheetId="0">#REF!</definedName>
    <definedName name="Level_3">#REF!</definedName>
    <definedName name="Level_3_Mezz" localSheetId="18">#REF!</definedName>
    <definedName name="Level_3_Mezz" localSheetId="0">#REF!</definedName>
    <definedName name="Level_3_Mezz">#REF!</definedName>
    <definedName name="Level_4" localSheetId="18">#REF!</definedName>
    <definedName name="Level_4" localSheetId="0">#REF!</definedName>
    <definedName name="Level_4">#REF!</definedName>
    <definedName name="Level_5" localSheetId="18">#REF!</definedName>
    <definedName name="Level_5" localSheetId="0">#REF!</definedName>
    <definedName name="Level_5">#REF!</definedName>
    <definedName name="Level_53" localSheetId="18">#REF!</definedName>
    <definedName name="Level_53" localSheetId="0">#REF!</definedName>
    <definedName name="Level_53">#REF!</definedName>
    <definedName name="Level_6" localSheetId="18">#REF!</definedName>
    <definedName name="Level_6" localSheetId="0">#REF!</definedName>
    <definedName name="Level_6">#REF!</definedName>
    <definedName name="Level_7" localSheetId="18">#REF!</definedName>
    <definedName name="Level_7" localSheetId="0">#REF!</definedName>
    <definedName name="Level_7">#REF!</definedName>
    <definedName name="Level_7_Mezz" localSheetId="18">#REF!</definedName>
    <definedName name="Level_7_Mezz" localSheetId="0">#REF!</definedName>
    <definedName name="Level_7_Mezz">#REF!</definedName>
    <definedName name="Level_8" localSheetId="18">#REF!</definedName>
    <definedName name="Level_8" localSheetId="0">#REF!</definedName>
    <definedName name="Level_8">#REF!</definedName>
    <definedName name="Level_9" localSheetId="18">#REF!</definedName>
    <definedName name="Level_9" localSheetId="0">#REF!</definedName>
    <definedName name="Level_9">#REF!</definedName>
    <definedName name="Level_B1" localSheetId="18">#REF!</definedName>
    <definedName name="Level_B1" localSheetId="0">#REF!</definedName>
    <definedName name="Level_B1">#REF!</definedName>
    <definedName name="Level_B2" localSheetId="18">#REF!</definedName>
    <definedName name="Level_B2" localSheetId="0">#REF!</definedName>
    <definedName name="Level_B2">#REF!</definedName>
    <definedName name="Level_B3" localSheetId="18">#REF!</definedName>
    <definedName name="Level_B3" localSheetId="0">#REF!</definedName>
    <definedName name="Level_B3">#REF!</definedName>
    <definedName name="Level_B8" localSheetId="18">#REF!</definedName>
    <definedName name="Level_B8" localSheetId="0">#REF!</definedName>
    <definedName name="Level_B8">#REF!</definedName>
    <definedName name="LIMIT_OF_RETENSION" localSheetId="18">'[28]Tender Estimates - Artmax DB'!#REF!</definedName>
    <definedName name="LIMIT_OF_RETENSION" localSheetId="0">'[28]Tender Estimates - Artmax DB'!#REF!</definedName>
    <definedName name="LIMIT_OF_RETENSION" localSheetId="8">'[29]Tender Estimates - Artmax DB'!#REF!</definedName>
    <definedName name="LIMIT_OF_RETENSION">'[28]Tender Estimates - Artmax DB'!#REF!</definedName>
    <definedName name="lk" localSheetId="18">#REF!</definedName>
    <definedName name="lk" localSheetId="0">#REF!</definedName>
    <definedName name="lk">#REF!</definedName>
    <definedName name="LowCeil">[14]Rates!$C$8</definedName>
    <definedName name="LowVal">[14]Rates!$C$7</definedName>
    <definedName name="Maija" localSheetId="18">#REF!</definedName>
    <definedName name="Maija" localSheetId="0">#REF!</definedName>
    <definedName name="Maija">#REF!</definedName>
    <definedName name="major" localSheetId="18">#REF!</definedName>
    <definedName name="major">#REF!</definedName>
    <definedName name="MATERIALS_ON_SITE" localSheetId="18">'[42]FR-SUMMERY'!#REF!</definedName>
    <definedName name="MATERIALS_ON_SITE">'[42]FR-SUMMERY'!#REF!</definedName>
    <definedName name="MCtrades">[43]Trades!$A$9:$A$32</definedName>
    <definedName name="mkhl">[2]Rates!$J$1</definedName>
    <definedName name="Month" localSheetId="0">[44]Table!$A$4:$F$15</definedName>
    <definedName name="Month" localSheetId="28">[45]Table!$A$4:$F$15</definedName>
    <definedName name="Month" localSheetId="4">[46]Table!$A$4:$F$15</definedName>
    <definedName name="Month" localSheetId="1">[45]Table!$A$4:$F$15</definedName>
    <definedName name="Month" localSheetId="3">[45]Table!$A$4:$F$15</definedName>
    <definedName name="Month" localSheetId="6">[46]Table!$A$4:$F$15</definedName>
    <definedName name="Month" localSheetId="7">[44]Table!$A$4:$F$15</definedName>
    <definedName name="Month" localSheetId="2">[45]Table!$A$4:$F$15</definedName>
    <definedName name="Month" localSheetId="5">[46]Table!$A$4:$F$15</definedName>
    <definedName name="Month">[44]Table!$A$4:$F$15</definedName>
    <definedName name="Name">[47]Admin!$C$5</definedName>
    <definedName name="Nicol" localSheetId="18">#REF!</definedName>
    <definedName name="Nicol" localSheetId="8">#REF!</definedName>
    <definedName name="Nicol">#REF!</definedName>
    <definedName name="no" localSheetId="18">#REF!</definedName>
    <definedName name="no" localSheetId="0">#REF!</definedName>
    <definedName name="no" localSheetId="7">#REF!</definedName>
    <definedName name="no">#REF!</definedName>
    <definedName name="nsw200mm" localSheetId="18">#REF!</definedName>
    <definedName name="nsw200mm" localSheetId="0">#REF!</definedName>
    <definedName name="nsw200mm">#REF!</definedName>
    <definedName name="Number_of_Payments" localSheetId="18">MATCH(0.01,'Builders flyer'!End_Bal,-1)+1</definedName>
    <definedName name="Number_of_Payments" localSheetId="0">MATCH(0.01,'COVER PAGE'!End_Bal,-1)+1</definedName>
    <definedName name="Number_of_Payments" localSheetId="28">MATCH(0.01,End_Bal,-1)+1</definedName>
    <definedName name="Number_of_Payments" localSheetId="4">MATCH(0.01,End_Bal,-1)+1</definedName>
    <definedName name="Number_of_Payments" localSheetId="1">MATCH(0.01,End_Bal,-1)+1</definedName>
    <definedName name="Number_of_Payments" localSheetId="3">MATCH(0.01,End_Bal,-1)+1</definedName>
    <definedName name="Number_of_Payments" localSheetId="22">MATCH(0.01,End_Bal,-1)+1</definedName>
    <definedName name="Number_of_Payments" localSheetId="8">MATCH(0.01,End_Bal,-1)+1</definedName>
    <definedName name="Number_of_Payments" localSheetId="6">MATCH(0.01,End_Bal,-1)+1</definedName>
    <definedName name="Number_of_Payments" localSheetId="7">MATCH(0.01,End_Bal,-1)+1</definedName>
    <definedName name="Number_of_Payments" localSheetId="2">MATCH(0.01,End_Bal,-1)+1</definedName>
    <definedName name="Number_of_Payments" localSheetId="5">MATCH(0.01,End_Bal,-1)+1</definedName>
    <definedName name="Number_of_Payments">MATCH(0.01,End_Bal,-1)+1</definedName>
    <definedName name="obsc_glass">'[9]Window Sched.'!$R$15</definedName>
    <definedName name="oko">[2]Rates!$J$11</definedName>
    <definedName name="ONYONKA__PICTURES___ONYO_00004_AB_002" localSheetId="18">#REF!</definedName>
    <definedName name="ONYONKA__PICTURES___ONYO_00004_AB_002">#REF!</definedName>
    <definedName name="Other_variable_costs" localSheetId="18">[23]Schedules!#REF!</definedName>
    <definedName name="Other_variable_costs">[23]Schedules!#REF!</definedName>
    <definedName name="Outgoings" localSheetId="18">#REF!</definedName>
    <definedName name="Outgoings" localSheetId="0">#REF!</definedName>
    <definedName name="Outgoings" localSheetId="28">#REF!</definedName>
    <definedName name="Outgoings">#REF!</definedName>
    <definedName name="Oversite_exvn" localSheetId="8">'[7]1'!$F$14</definedName>
    <definedName name="Oversite_exvn">'[8]1'!$F$14</definedName>
    <definedName name="paint" localSheetId="8">[5]Rates!$C$5</definedName>
    <definedName name="paint">[6]Rates!$C$5</definedName>
    <definedName name="paving" localSheetId="18">#REF!</definedName>
    <definedName name="paving" localSheetId="0">#REF!</definedName>
    <definedName name="paving" localSheetId="28">#REF!</definedName>
    <definedName name="paving" localSheetId="7">#REF!</definedName>
    <definedName name="paving">#REF!</definedName>
    <definedName name="Payment_Date" localSheetId="18">DATE(YEAR(Loan_Start),MONTH(Loan_Start)+Payment_Number,DAY(Loan_Start))</definedName>
    <definedName name="Payment_Date" localSheetId="0">DATE(YEAR(Loan_Start),MONTH(Loan_Start)+Payment_Number,DAY(Loan_Start))</definedName>
    <definedName name="Payment_Date" localSheetId="28">DATE(YEAR(Loan_Start),MONTH(Loan_Start)+Payment_Number,DAY(Loan_Start))</definedName>
    <definedName name="Payment_Date" localSheetId="4">DATE(YEAR(Loan_Start),MONTH(Loan_Start)+Payment_Number,DAY(Loan_Start))</definedName>
    <definedName name="Payment_Date" localSheetId="1">DATE(YEAR(Loan_Start),MONTH(Loan_Start)+Payment_Number,DAY(Loan_Start))</definedName>
    <definedName name="Payment_Date" localSheetId="3">DATE(YEAR(Loan_Start),MONTH(Loan_Start)+Payment_Number,DAY(Loan_Start))</definedName>
    <definedName name="Payment_Date" localSheetId="22">DATE(YEAR(Loan_Start),MONTH(Loan_Start)+Payment_Number,DAY(Loan_Start))</definedName>
    <definedName name="Payment_Date" localSheetId="8">DATE(YEAR(Loan_Start),MONTH(Loan_Start)+Payment_Number,DAY(Loan_Start))</definedName>
    <definedName name="Payment_Date" localSheetId="6">DATE(YEAR(Loan_Start),MONTH(Loan_Start)+Payment_Number,DAY(Loan_Start))</definedName>
    <definedName name="Payment_Date" localSheetId="7">DATE(YEAR(Loan_Start),MONTH(Loan_Start)+Payment_Number,DAY(Loan_Start))</definedName>
    <definedName name="Payment_Date" localSheetId="2">DATE(YEAR(Loan_Start),MONTH(Loan_Start)+Payment_Number,DAY(Loan_Start))</definedName>
    <definedName name="Payment_Date" localSheetId="5">DATE(YEAR(Loan_Start),MONTH(Loan_Start)+Payment_Number,DAY(Loan_Start))</definedName>
    <definedName name="Payment_Date">DATE(YEAR(Loan_Start),MONTH(Loan_Start)+Payment_Number,DAY(Loan_Start))</definedName>
    <definedName name="pcp">[2]Rates!$E$259</definedName>
    <definedName name="pelmet">'[9]Window Sched.'!$P$15</definedName>
    <definedName name="pelmet_box" localSheetId="8">'[12]2F'!$I$150</definedName>
    <definedName name="pelmet_box">'[13]2F'!$I$150</definedName>
    <definedName name="Pelmet_box_GF" localSheetId="18">'[15]2F'!#REF!</definedName>
    <definedName name="Pelmet_box_GF" localSheetId="28">'[16]2F'!#REF!</definedName>
    <definedName name="Pelmet_box_GF" localSheetId="8">'[16]2F'!#REF!</definedName>
    <definedName name="Pelmet_box_GF" localSheetId="7">'[17]2F'!#REF!</definedName>
    <definedName name="Pelmet_box_GF">'[15]2F'!#REF!</definedName>
    <definedName name="Period" localSheetId="18">#REF!</definedName>
    <definedName name="Period" localSheetId="0">#REF!</definedName>
    <definedName name="Period" localSheetId="28">#REF!</definedName>
    <definedName name="Period" localSheetId="7">#REF!</definedName>
    <definedName name="Period">#REF!</definedName>
    <definedName name="pgone" localSheetId="18">#REF!</definedName>
    <definedName name="pgone">#REF!</definedName>
    <definedName name="pgtwo" localSheetId="18">#REF!</definedName>
    <definedName name="pgtwo">#REF!</definedName>
    <definedName name="ph" localSheetId="18">[32]feasibility!#REF!</definedName>
    <definedName name="ph" localSheetId="0">[32]feasibility!#REF!</definedName>
    <definedName name="ph" localSheetId="28">[32]feasibility!#REF!</definedName>
    <definedName name="ph" localSheetId="4">[33]feasibility!#REF!</definedName>
    <definedName name="ph" localSheetId="1">[32]feasibility!#REF!</definedName>
    <definedName name="ph" localSheetId="3">[32]feasibility!#REF!</definedName>
    <definedName name="ph" localSheetId="6">[33]feasibility!#REF!</definedName>
    <definedName name="ph" localSheetId="7">[33]feasibility!#REF!</definedName>
    <definedName name="ph" localSheetId="2">[32]feasibility!#REF!</definedName>
    <definedName name="ph" localSheetId="5">[33]feasibility!#REF!</definedName>
    <definedName name="ph">[32]feasibility!#REF!</definedName>
    <definedName name="plaster" localSheetId="8">[5]Rates!$C$17</definedName>
    <definedName name="plaster">[6]Rates!$C$17</definedName>
    <definedName name="plugged_brandering" localSheetId="18">'[13]3C'!#REF!</definedName>
    <definedName name="plugged_brandering" localSheetId="28">'[12]3C'!#REF!</definedName>
    <definedName name="plugged_brandering" localSheetId="8">'[12]3C'!#REF!</definedName>
    <definedName name="plugged_brandering">'[13]3C'!#REF!</definedName>
    <definedName name="Plugged_to_wall" localSheetId="8">'[7]3C'!$I$17</definedName>
    <definedName name="Plugged_to_wall">'[8]3C'!$I$17</definedName>
    <definedName name="Primary_loan" localSheetId="18">'[23]Primary loan'!#REF!</definedName>
    <definedName name="Primary_loan">'[23]Primary loan'!#REF!</definedName>
    <definedName name="PRIMECOSTSUMS" localSheetId="18">#REF!</definedName>
    <definedName name="PRIMECOSTSUMS" localSheetId="0">#REF!</definedName>
    <definedName name="PRIMECOSTSUMS" localSheetId="28">#REF!</definedName>
    <definedName name="PRIMECOSTSUMS" localSheetId="7">#REF!</definedName>
    <definedName name="PRIMECOSTSUMS">#REF!</definedName>
    <definedName name="Principal_Repayment" localSheetId="18">#REF!</definedName>
    <definedName name="Principal_Repayment">#REF!</definedName>
    <definedName name="_xlnm.Print_Area" localSheetId="18">#REF!</definedName>
    <definedName name="_xlnm.Print_Area" localSheetId="28">'Final Summary'!$A$1:$E$53</definedName>
    <definedName name="_xlnm.Print_Area" localSheetId="1">INDEX!$A$1:$E$56</definedName>
    <definedName name="_xlnm.Print_Area" localSheetId="20">'MAIN HOUSE2'!$A$1:$F$1293</definedName>
    <definedName name="_xlnm.Print_Area" localSheetId="22">OFFICE!$A$1:$F$779</definedName>
    <definedName name="_xlnm.Print_Area" localSheetId="8">#REF!</definedName>
    <definedName name="_xlnm.Print_Area" localSheetId="23">'pc flyer'!$A$1:$G$22</definedName>
    <definedName name="_xlnm.Print_Area" localSheetId="7">PRELIMINARIES!$A$1:$G$1275</definedName>
    <definedName name="_xlnm.Print_Area" localSheetId="2">'Signature Page'!$A$1:$K$59</definedName>
    <definedName name="_xlnm.Print_Area" localSheetId="5">SURETY!$A$1:$A$33</definedName>
    <definedName name="_xlnm.Print_Area">#REF!</definedName>
    <definedName name="Print_Area_MI" localSheetId="18">#REF!</definedName>
    <definedName name="Print_Area_MI" localSheetId="0">#REF!</definedName>
    <definedName name="Print_Area_MI" localSheetId="28">#REF!</definedName>
    <definedName name="Print_Area_MI">#REF!</definedName>
    <definedName name="Print_Area_MI_12">"$#REF!.$A$2:$M$487"</definedName>
    <definedName name="Print_Area_MI_18">"$#REF!.$A$1:$N$465"</definedName>
    <definedName name="Print_Area_MI_2">"$#REF!.$A$2:$M$487"</definedName>
    <definedName name="Print_Area_MI_3">"$#REF!.$A$2:$M$487"</definedName>
    <definedName name="Print_Area_MI_38">"$#REF!.$A$2:$L$37"</definedName>
    <definedName name="Print_Area_MI_4">"$#REF!.$A$2:$M$487"</definedName>
    <definedName name="Print_Area_MI_5">"$#REF!.$A$2:$M$487"</definedName>
    <definedName name="Print_Area_MI_6">"$#REF!.$A$2:$M$487"</definedName>
    <definedName name="Print_Area_MI_7">"$#REF!.$A$2:$M$487"</definedName>
    <definedName name="Print_Area_MI_8">"$#REF!.$A$2:$M$487"</definedName>
    <definedName name="Print_Area_MI1">[48]ESTIMATE!$A$1:$M$613</definedName>
    <definedName name="Print_Area_Reset" localSheetId="18">OFFSET('[49]Window Schedule'!Full_Print,0,0,Last_Row)</definedName>
    <definedName name="Print_Area_Reset" localSheetId="0">OFFSET('COVER PAGE'!Full_Print,0,0,Last_Row)</definedName>
    <definedName name="Print_Area_Reset" localSheetId="28">OFFSET(Full_Print,0,0,Last_Row)</definedName>
    <definedName name="Print_Area_Reset" localSheetId="4">OFFSET(Full_Print,0,0,Last_Row)</definedName>
    <definedName name="Print_Area_Reset" localSheetId="1">OFFSET(Full_Print,0,0,Last_Row)</definedName>
    <definedName name="Print_Area_Reset" localSheetId="3">OFFSET(Full_Print,0,0,Last_Row)</definedName>
    <definedName name="Print_Area_Reset" localSheetId="22">OFFSET(Full_Print,0,0,Last_Row)</definedName>
    <definedName name="Print_Area_Reset" localSheetId="8">OFFSET('[49]Window Schedule'!Full_Print,0,0,Last_Row)</definedName>
    <definedName name="Print_Area_Reset" localSheetId="6">OFFSET(Full_Print,0,0,Last_Row)</definedName>
    <definedName name="Print_Area_Reset" localSheetId="7">OFFSET(Full_Print,0,0,Last_Row)</definedName>
    <definedName name="Print_Area_Reset" localSheetId="2">OFFSET(Full_Print,0,0,Last_Row)</definedName>
    <definedName name="Print_Area_Reset" localSheetId="5">OFFSET(Full_Print,0,0,Last_Row)</definedName>
    <definedName name="Print_Area_Reset">OFFSET(Full_Print,0,0,Last_Row)</definedName>
    <definedName name="_xlnm.Print_Titles" localSheetId="18">#REF!</definedName>
    <definedName name="_xlnm.Print_Titles" localSheetId="22">OFFICE!$1:$1</definedName>
    <definedName name="_xlnm.Print_Titles" localSheetId="8">#REF!</definedName>
    <definedName name="_xlnm.Print_Titles" localSheetId="7">PRELIMINARIES!$1:$1</definedName>
    <definedName name="_xlnm.Print_Titles">#REF!</definedName>
    <definedName name="Prof" localSheetId="18">#REF!</definedName>
    <definedName name="Prof">#REF!</definedName>
    <definedName name="Prof_fees" localSheetId="18">#REF!</definedName>
    <definedName name="Prof_fees">#REF!</definedName>
    <definedName name="Prof_fees_12">"$#REF!.$F$31"</definedName>
    <definedName name="Prof_fees_18">"$#REF!.$F$36"</definedName>
    <definedName name="Prof_fees_2">"$#REF!.$F$31"</definedName>
    <definedName name="Prof_fees_38">"$#REF!.$F$34"</definedName>
    <definedName name="Prof_fees_4">"$#REF!.$F$31"</definedName>
    <definedName name="Prof_fees_5">"$#REF!.$F$31"</definedName>
    <definedName name="Prof_fees_6">"$#REF!.$F$31"</definedName>
    <definedName name="Prof_fees_7">"$#REF!.$F$31"</definedName>
    <definedName name="Prof_fees_8">"$#REF!.$F$31"</definedName>
    <definedName name="Prof_fees1" localSheetId="18">#REF!</definedName>
    <definedName name="Prof_fees1">#REF!</definedName>
    <definedName name="Profees">'[50]Storage Units'!$F$48</definedName>
    <definedName name="ProjectAnalysis" localSheetId="18">#REF!</definedName>
    <definedName name="ProjectAnalysis" localSheetId="8">#REF!</definedName>
    <definedName name="ProjectAnalysis">#REF!</definedName>
    <definedName name="Quadrant" localSheetId="18">'[15]2F'!#REF!</definedName>
    <definedName name="Quadrant" localSheetId="0">'[15]2F'!#REF!</definedName>
    <definedName name="Quadrant" localSheetId="8">'[16]2F'!#REF!</definedName>
    <definedName name="Quadrant">'[15]2F'!#REF!</definedName>
    <definedName name="Quardrant" localSheetId="8">'[7]2H'!$I$31</definedName>
    <definedName name="Quardrant">'[8]2H'!$I$31</definedName>
    <definedName name="Rateschedule" localSheetId="18">#REF!</definedName>
    <definedName name="Rateschedule">#REF!</definedName>
    <definedName name="RENE" localSheetId="18">#REF!</definedName>
    <definedName name="RENE">#REF!</definedName>
    <definedName name="rent" localSheetId="18">#REF!</definedName>
    <definedName name="rent" localSheetId="0">#REF!</definedName>
    <definedName name="rent" localSheetId="28">#REF!</definedName>
    <definedName name="rent">#REF!</definedName>
    <definedName name="Rent_increase" localSheetId="18">#REF!</definedName>
    <definedName name="Rent_increase" localSheetId="0">#REF!</definedName>
    <definedName name="Rent_increase" localSheetId="28">#REF!</definedName>
    <definedName name="Rent_increase">#REF!</definedName>
    <definedName name="RETENTION" localSheetId="18">'[28]Tender Estimates - Artmax DB'!#REF!</definedName>
    <definedName name="RETENTION" localSheetId="0">'[28]Tender Estimates - Artmax DB'!#REF!</definedName>
    <definedName name="RETENTION" localSheetId="8">'[29]Tender Estimates - Artmax DB'!#REF!</definedName>
    <definedName name="RETENTION">'[28]Tender Estimates - Artmax DB'!#REF!</definedName>
    <definedName name="RETENTION_LIMIT" localSheetId="18">'[28]Tender Estimates - Artmax DB'!#REF!</definedName>
    <definedName name="RETENTION_LIMIT" localSheetId="0">'[28]Tender Estimates - Artmax DB'!#REF!</definedName>
    <definedName name="RETENTION_LIMIT" localSheetId="8">'[29]Tender Estimates - Artmax DB'!#REF!</definedName>
    <definedName name="RETENTION_LIMIT">'[28]Tender Estimates - Artmax DB'!#REF!</definedName>
    <definedName name="rgwt">[2]Rates!$E$261</definedName>
    <definedName name="rocka">[2]Rates!$E$112</definedName>
    <definedName name="rockb">[2]Rates!$E$113</definedName>
    <definedName name="rockc">[2]Rates!$E$114</definedName>
    <definedName name="rough">[2]Rates!$E$133</definedName>
    <definedName name="rrrr" localSheetId="18">#REF!</definedName>
    <definedName name="rrrr" localSheetId="0">#REF!</definedName>
    <definedName name="rrrr">#REF!</definedName>
    <definedName name="sencount" hidden="1">1</definedName>
    <definedName name="size" localSheetId="18">#REF!</definedName>
    <definedName name="size" localSheetId="0">#REF!</definedName>
    <definedName name="size">#REF!</definedName>
    <definedName name="sluv100">[2]Rates!$E$233</definedName>
    <definedName name="sluv150">[2]Rates!$E$234</definedName>
    <definedName name="SSSSS" localSheetId="18">#REF!</definedName>
    <definedName name="SSSSS" localSheetId="0">#REF!</definedName>
    <definedName name="SSSSS">#REF!</definedName>
    <definedName name="Stopped_ends_GF" localSheetId="18">'[15]2F'!#REF!</definedName>
    <definedName name="Stopped_ends_GF" localSheetId="0">'[15]2F'!#REF!</definedName>
    <definedName name="Stopped_ends_GF" localSheetId="8">'[16]2F'!#REF!</definedName>
    <definedName name="Stopped_ends_GF">'[15]2F'!#REF!</definedName>
    <definedName name="Sub_loan" localSheetId="18">#REF!</definedName>
    <definedName name="Sub_loan">#REF!</definedName>
    <definedName name="subcol_conc">'[51]1 - Subs - Base'!$I$238</definedName>
    <definedName name="Subcontracts">[52]Subcontracts!$C$11:$C$78</definedName>
    <definedName name="Subs">[43]Trades!$A$36:$A$67</definedName>
    <definedName name="SUBTOTALS" localSheetId="18">#REF!</definedName>
    <definedName name="SUBTOTALS" localSheetId="8">#REF!</definedName>
    <definedName name="SUBTOTALS">#REF!</definedName>
    <definedName name="SUBTOTALS_12">"$#REF!.$M$8:$IV$8108"</definedName>
    <definedName name="SUBTOTALS_18">"$#REF!.$N$7:$IV$8093"</definedName>
    <definedName name="SUBTOTALS_2">"$#REF!.$M$8:$IV$8108"</definedName>
    <definedName name="SUBTOTALS_3">"$#REF!.$M$8:$IV$8108"</definedName>
    <definedName name="SUBTOTALS_38">"$#REF!.$M$8:$IV$7374"</definedName>
    <definedName name="SUBTOTALS_4">"$#REF!.$M$8:$IV$8108"</definedName>
    <definedName name="SUBTOTALS_5">"$#REF!.$M$8:$IV$8108"</definedName>
    <definedName name="SUBTOTALS_6">"$#REF!.$M$8:$IV$8108"</definedName>
    <definedName name="SUBTOTALS_7">"$#REF!.$M$8:$IV$8108"</definedName>
    <definedName name="SUBTOTALS_8">"$#REF!.$M$8:$IV$8108"</definedName>
    <definedName name="subtotals1" localSheetId="18">#REF!</definedName>
    <definedName name="subtotals1">#REF!</definedName>
    <definedName name="SUM" localSheetId="18">#REF!</definedName>
    <definedName name="SUM" localSheetId="0">#REF!</definedName>
    <definedName name="SUM">#REF!</definedName>
    <definedName name="T_and_G" localSheetId="8">'[7]3C'!$I$47</definedName>
    <definedName name="T_and_G">'[8]3C'!$I$47</definedName>
    <definedName name="Table4" localSheetId="18">#REF!</definedName>
    <definedName name="Table4" localSheetId="8">#REF!</definedName>
    <definedName name="Table4">#REF!</definedName>
    <definedName name="Table5" localSheetId="18">#REF!</definedName>
    <definedName name="Table5">#REF!</definedName>
    <definedName name="Table6" localSheetId="18">#REF!</definedName>
    <definedName name="Table6">#REF!</definedName>
    <definedName name="Table7" localSheetId="18">#REF!</definedName>
    <definedName name="Table7">#REF!</definedName>
    <definedName name="Table8" localSheetId="18">#REF!</definedName>
    <definedName name="Table8">#REF!</definedName>
    <definedName name="Table9" localSheetId="18">#REF!</definedName>
    <definedName name="Table9">#REF!</definedName>
    <definedName name="TEMP" localSheetId="18">#REF!</definedName>
    <definedName name="TEMP" localSheetId="0">#REF!</definedName>
    <definedName name="TEMP">#REF!</definedName>
    <definedName name="tgms">[2]Rates!$E$107</definedName>
    <definedName name="threebr" localSheetId="18">#REF!</definedName>
    <definedName name="threebr" localSheetId="0">#REF!</definedName>
    <definedName name="threebr">#REF!</definedName>
    <definedName name="tota" localSheetId="18">#REF!</definedName>
    <definedName name="tota" localSheetId="0">#REF!</definedName>
    <definedName name="tota">#REF!</definedName>
    <definedName name="Total" localSheetId="18">#REF!</definedName>
    <definedName name="Total" localSheetId="0">#REF!</definedName>
    <definedName name="Total">#REF!</definedName>
    <definedName name="Total_Payment" localSheetId="18">Scheduled_Payment+Extra_Payment</definedName>
    <definedName name="Total_Payment" localSheetId="0">Scheduled_Payment+Extra_Payment</definedName>
    <definedName name="Total_Payment" localSheetId="28">Scheduled_Payment+Extra_Payment</definedName>
    <definedName name="Total_Payment" localSheetId="4">Scheduled_Payment+Extra_Payment</definedName>
    <definedName name="Total_Payment" localSheetId="1">Scheduled_Payment+Extra_Payment</definedName>
    <definedName name="Total_Payment" localSheetId="3">Scheduled_Payment+Extra_Payment</definedName>
    <definedName name="Total_Payment" localSheetId="22">Scheduled_Payment+Extra_Payment</definedName>
    <definedName name="Total_Payment" localSheetId="8">Scheduled_Payment+Extra_Payment</definedName>
    <definedName name="Total_Payment" localSheetId="6">Scheduled_Payment+Extra_Payment</definedName>
    <definedName name="Total_Payment" localSheetId="7">Scheduled_Payment+Extra_Payment</definedName>
    <definedName name="Total_Payment" localSheetId="2">Scheduled_Payment+Extra_Payment</definedName>
    <definedName name="Total_Payment" localSheetId="5">Scheduled_Payment+Extra_Payment</definedName>
    <definedName name="Total_Payment">Scheduled_Payment+Extra_Payment</definedName>
    <definedName name="Total1" localSheetId="18">#REF!</definedName>
    <definedName name="Total1" localSheetId="0">#REF!</definedName>
    <definedName name="Total1">#REF!</definedName>
    <definedName name="TotalCost" localSheetId="18">#REF!</definedName>
    <definedName name="TotalCost" localSheetId="0">#REF!</definedName>
    <definedName name="TotalCost">#REF!</definedName>
    <definedName name="Totalpayment2" localSheetId="18">Scheduled_Payment+Extra_Payment</definedName>
    <definedName name="Totalpayment2" localSheetId="0">Scheduled_Payment+Extra_Payment</definedName>
    <definedName name="Totalpayment2" localSheetId="28">Scheduled_Payment+Extra_Payment</definedName>
    <definedName name="Totalpayment2" localSheetId="4">Scheduled_Payment+Extra_Payment</definedName>
    <definedName name="Totalpayment2" localSheetId="1">Scheduled_Payment+Extra_Payment</definedName>
    <definedName name="Totalpayment2" localSheetId="3">Scheduled_Payment+Extra_Payment</definedName>
    <definedName name="Totalpayment2" localSheetId="22">Scheduled_Payment+Extra_Payment</definedName>
    <definedName name="Totalpayment2" localSheetId="8">Scheduled_Payment+Extra_Payment</definedName>
    <definedName name="Totalpayment2" localSheetId="6">Scheduled_Payment+Extra_Payment</definedName>
    <definedName name="Totalpayment2" localSheetId="7">Scheduled_Payment+Extra_Payment</definedName>
    <definedName name="Totalpayment2" localSheetId="2">Scheduled_Payment+Extra_Payment</definedName>
    <definedName name="Totalpayment2" localSheetId="5">Scheduled_Payment+Extra_Payment</definedName>
    <definedName name="Totalpayment2">Scheduled_Payment+Extra_Payment</definedName>
    <definedName name="Trades">[52]Trades!$C$11:$C$68</definedName>
    <definedName name="trans">[2]Rates!$E$121</definedName>
    <definedName name="TRANSFER" localSheetId="18">#REF!</definedName>
    <definedName name="TRANSFER">#REF!</definedName>
    <definedName name="TRANSFER_10">"$BASEMENT.$#REF!$#REF!"</definedName>
    <definedName name="TRANSFER_12">"$#REF!.$#REF!$#REF!"</definedName>
    <definedName name="TRANSFER_13">"$'BASEMENT_ Vault _ Extraction_ '.$#REF!$#REF!"</definedName>
    <definedName name="TRANSFER_15">"$'ESTIMATE SUMMARY'.$#REF!$#REF!"</definedName>
    <definedName name="TRANSFER_16">"$'GROUND _ FIRST FLOOR'.$#REF!$#REF!"</definedName>
    <definedName name="TRANSFER_18">"$#REF!.$#REF!$#REF!"</definedName>
    <definedName name="TRANSFER_19">"$'SECOND FLOOR'.$#REF!$#REF!"</definedName>
    <definedName name="TRANSFER_2">"$#REF!.$#REF!$#REF!"</definedName>
    <definedName name="TRANSFER_21">"$'THIRD FLOOR'.$#REF!$#REF!"</definedName>
    <definedName name="TRANSFER_23">"$'FOURTH FLOOR _Offices_'.$#REF!$#REF!"</definedName>
    <definedName name="TRANSFER_25">"$'FOURTH FLOOR _Hotel rooms_'.$#REF!$#REF!"</definedName>
    <definedName name="TRANSFER_27">"$'FIFTH FLOOR'.$#REF!$#REF!"</definedName>
    <definedName name="TRANSFER_29">"$'SIXTH FLOOR _ ROOF'.$#REF!$#REF!"</definedName>
    <definedName name="TRANSFER_3">"$#REF!.$#REF!$#REF!"</definedName>
    <definedName name="TRANSFER_32">"$'_FACADE _ RETICULATION'.$#REF!$#REF!"</definedName>
    <definedName name="TRANSFER_34">"$'EXTERNAL WORKS'.$#REF!$#REF!"</definedName>
    <definedName name="TRANSFER_36">"$'EXTERNAL WORKS _Access roads_'.$#REF!$#REF!"</definedName>
    <definedName name="TRANSFER_38">"$#REF!.$#REF!$#REF!"</definedName>
    <definedName name="TRANSFER_4">"$#REF!.$#REF!$#REF!"</definedName>
    <definedName name="TRANSFER_5">"$#REF!.$#REF!$#REF!"</definedName>
    <definedName name="TRANSFER_6">"$#REF!.$#REF!$#REF!"</definedName>
    <definedName name="TRANSFER_7">"$#REF!.$#REF!$#REF!"</definedName>
    <definedName name="TRANSFER_8">"$#REF!.$#REF!$#REF!"</definedName>
    <definedName name="TRANSFER1" localSheetId="18">#REF!</definedName>
    <definedName name="TRANSFER1">#REF!</definedName>
    <definedName name="trbr" localSheetId="18">#REF!</definedName>
    <definedName name="trbr" localSheetId="0">#REF!</definedName>
    <definedName name="trbr">#REF!</definedName>
    <definedName name="tree1">[2]Rates!$E$5</definedName>
    <definedName name="tree2">[2]Rates!$E$6</definedName>
    <definedName name="tree3">[2]Rates!$E$7</definedName>
    <definedName name="TRETE" localSheetId="18">#REF!</definedName>
    <definedName name="TRETE" localSheetId="0">#REF!</definedName>
    <definedName name="TRETE">#REF!</definedName>
    <definedName name="twobr" localSheetId="18">#REF!</definedName>
    <definedName name="twobr" localSheetId="0">#REF!</definedName>
    <definedName name="twobr">#REF!</definedName>
    <definedName name="tzxs">[2]Rates!$J$8</definedName>
    <definedName name="Units_produced" localSheetId="18">[23]Schedules!#REF!</definedName>
    <definedName name="Units_produced">[23]Schedules!#REF!</definedName>
    <definedName name="upper_floors_area" localSheetId="8">'[12]2B'!$I$16</definedName>
    <definedName name="upper_floors_area">'[13]2B'!$I$16</definedName>
    <definedName name="v12c15">[2]Rates!$E$176</definedName>
    <definedName name="Values_Entered" localSheetId="18">IF(Loan_Amount*'[49]Window Schedule'!Interest_Rate*Loan_Years*Loan_Start&gt;0,1,0)</definedName>
    <definedName name="Values_Entered" localSheetId="0">IF(Loan_Amount*'COVER PAGE'!Interest_Rate*Loan_Years*Loan_Start&gt;0,1,0)</definedName>
    <definedName name="Values_Entered" localSheetId="28">IF(Loan_Amount*Interest_Rate*Loan_Years*Loan_Start&gt;0,1,0)</definedName>
    <definedName name="Values_Entered" localSheetId="4">IF(Loan_Amount*'FORM OF TENDER'!Interest_Rate*Loan_Years*Loan_Start&gt;0,1,0)</definedName>
    <definedName name="Values_Entered" localSheetId="1">IF(Loan_Amount*INDEX!Interest_Rate*Loan_Years*Loan_Start&gt;0,1,0)</definedName>
    <definedName name="Values_Entered" localSheetId="3">IF(Loan_Amount*INSTRUCTIONS!Interest_Rate*Loan_Years*Loan_Start&gt;0,1,0)</definedName>
    <definedName name="Values_Entered" localSheetId="22">IF(Loan_Amount*Interest_Rate*Loan_Years*Loan_Start&gt;0,1,0)</definedName>
    <definedName name="Values_Entered" localSheetId="8">IF(Loan_Amount*'[49]Window Schedule'!Interest_Rate*Loan_Years*Loan_Start&gt;0,1,0)</definedName>
    <definedName name="Values_Entered" localSheetId="6">IF(Loan_Amount*'PREL-FLYER'!Interest_Rate*Loan_Years*Loan_Start&gt;0,1,0)</definedName>
    <definedName name="Values_Entered" localSheetId="7">IF(Loan_Amount*Interest_Rate*Loan_Years*Loan_Start&gt;0,1,0)</definedName>
    <definedName name="Values_Entered" localSheetId="2">IF(Loan_Amount*'Signature Page'!Interest_Rate*Loan_Years*Loan_Start&gt;0,1,0)</definedName>
    <definedName name="Values_Entered" localSheetId="5">IF(Loan_Amount*SURETY!Interest_Rate*Loan_Years*Loan_Start&gt;0,1,0)</definedName>
    <definedName name="Values_Entered">IF(Loan_Amount*Interest_Rate*Loan_Years*Loan_Start&gt;0,1,0)</definedName>
    <definedName name="VAT" localSheetId="8">[24]Certificate!$R$6</definedName>
    <definedName name="VAT">[25]Certificate!$R$6</definedName>
    <definedName name="villa" localSheetId="28">OFFSET(Full_Print,0,0,Last_Row)</definedName>
    <definedName name="villa">#N/A</definedName>
    <definedName name="waist1" localSheetId="18">#REF!</definedName>
    <definedName name="waist1" localSheetId="0">#REF!</definedName>
    <definedName name="waist1" localSheetId="28">#REF!</definedName>
    <definedName name="waist1" localSheetId="7">#REF!</definedName>
    <definedName name="waist1">#REF!</definedName>
    <definedName name="waist2" localSheetId="18">#REF!</definedName>
    <definedName name="waist2" localSheetId="0">#REF!</definedName>
    <definedName name="waist2">#REF!</definedName>
    <definedName name="WEEE" localSheetId="18">#REF!</definedName>
    <definedName name="WEEE">#REF!</definedName>
    <definedName name="werd">Scheduled_Payment+Extra_Payment</definedName>
    <definedName name="window_area">'[9]Window Sched.'!$J$15</definedName>
    <definedName name="window_board" localSheetId="8">'[36]2F'!$I$93</definedName>
    <definedName name="window_board">'[37]2F'!$I$93</definedName>
    <definedName name="Window_board_GF" localSheetId="18">'[15]2F'!#REF!</definedName>
    <definedName name="Window_board_GF" localSheetId="28">'[16]2F'!#REF!</definedName>
    <definedName name="Window_board_GF" localSheetId="8">'[16]2F'!#REF!</definedName>
    <definedName name="Window_board_GF" localSheetId="7">'[17]2F'!#REF!</definedName>
    <definedName name="Window_board_GF">'[15]2F'!#REF!</definedName>
    <definedName name="window_cill" localSheetId="18">#REF!</definedName>
    <definedName name="window_cill" localSheetId="0">#REF!</definedName>
    <definedName name="window_cill" localSheetId="28">#REF!</definedName>
    <definedName name="window_cill" localSheetId="7">#REF!</definedName>
    <definedName name="window_cill">#REF!</definedName>
    <definedName name="wo12d16">[2]Rates!$E$147</definedName>
    <definedName name="wo16d15">[2]Rates!$E$157</definedName>
    <definedName name="wood_block" localSheetId="18">'[39]3B'!#REF!</definedName>
    <definedName name="wood_block" localSheetId="28">'[38]3B'!#REF!</definedName>
    <definedName name="wood_block" localSheetId="8">'[38]3B'!#REF!</definedName>
    <definedName name="wood_block" localSheetId="7">'[53]3B'!#REF!</definedName>
    <definedName name="wood_block">'[39]3B'!#REF!</definedName>
    <definedName name="wweee" localSheetId="18">#REF!</definedName>
    <definedName name="wweee" localSheetId="0">#REF!</definedName>
    <definedName name="wweee">#REF!</definedName>
    <definedName name="x" localSheetId="18">#REF!</definedName>
    <definedName name="x" localSheetId="0">#REF!</definedName>
    <definedName name="x">#REF!</definedName>
    <definedName name="ygj1">[2]Rates!$E$314</definedName>
    <definedName name="yhnt">[2]Rates!$E$120</definedName>
    <definedName name="yyy" localSheetId="18">#REF!</definedName>
    <definedName name="yyy">#REF!</definedName>
    <definedName name="zgjf100">[2]Rates!$E$301</definedName>
    <definedName name="zgjf150">[2]Rates!$E$302</definedName>
    <definedName name="zgjf80">[4]Rates!$E$291</definedName>
    <definedName name="zhfl">[2]Rates!$J$5</definedName>
  </definedNames>
  <calcPr calcId="181029" calcMode="manual"/>
</workbook>
</file>

<file path=xl/calcChain.xml><?xml version="1.0" encoding="utf-8"?>
<calcChain xmlns="http://schemas.openxmlformats.org/spreadsheetml/2006/main">
  <c r="E10" i="36" l="1"/>
  <c r="F560" i="43"/>
  <c r="F577" i="43" s="1"/>
  <c r="F287" i="43"/>
  <c r="F285" i="43"/>
  <c r="F283" i="43"/>
  <c r="F281" i="43"/>
  <c r="F298" i="43"/>
  <c r="F295" i="43"/>
  <c r="F292" i="43"/>
  <c r="F289" i="43"/>
  <c r="A283" i="43"/>
  <c r="A285" i="43" s="1"/>
  <c r="A287" i="43" s="1"/>
  <c r="A289" i="43" s="1"/>
  <c r="F301" i="43" l="1"/>
  <c r="A292" i="43"/>
  <c r="A295" i="43" s="1"/>
  <c r="A298" i="43" s="1"/>
  <c r="G106" i="44" l="1"/>
  <c r="G91" i="44"/>
  <c r="G90" i="44"/>
  <c r="G89" i="44"/>
  <c r="G88" i="44"/>
  <c r="G87" i="44"/>
  <c r="G86" i="44"/>
  <c r="D94" i="44"/>
  <c r="F85" i="44"/>
  <c r="D85" i="44"/>
  <c r="E71" i="44"/>
  <c r="D68" i="44"/>
  <c r="D77" i="44"/>
  <c r="G77" i="44" s="1"/>
  <c r="G67" i="44"/>
  <c r="E68" i="44"/>
  <c r="G68" i="44"/>
  <c r="H64" i="44"/>
  <c r="D56" i="44"/>
  <c r="D76" i="44"/>
  <c r="E49" i="44"/>
  <c r="D9" i="44"/>
  <c r="D21" i="44" s="1"/>
  <c r="G12" i="44"/>
  <c r="D7" i="44"/>
  <c r="D26" i="44"/>
  <c r="D33" i="44" s="1"/>
  <c r="F26" i="43"/>
  <c r="D63" i="44"/>
  <c r="F333" i="43"/>
  <c r="F327" i="43"/>
  <c r="E50" i="44"/>
  <c r="C50" i="44"/>
  <c r="D55" i="44"/>
  <c r="E46" i="44"/>
  <c r="E47" i="44" s="1"/>
  <c r="C17" i="44"/>
  <c r="C21" i="44" s="1"/>
  <c r="C28" i="44" s="1"/>
  <c r="G14" i="44"/>
  <c r="F80" i="43" s="1"/>
  <c r="D16" i="44"/>
  <c r="E24" i="20"/>
  <c r="H40" i="44"/>
  <c r="F68" i="43"/>
  <c r="G55" i="44"/>
  <c r="F16" i="47"/>
  <c r="F14" i="47"/>
  <c r="F12" i="47"/>
  <c r="A12" i="47"/>
  <c r="F10" i="47"/>
  <c r="H65" i="44"/>
  <c r="F37" i="49"/>
  <c r="E25" i="36" s="1"/>
  <c r="G116" i="44"/>
  <c r="G111" i="44"/>
  <c r="F371" i="43"/>
  <c r="G95" i="44"/>
  <c r="G94" i="44"/>
  <c r="G85" i="44"/>
  <c r="E48" i="44"/>
  <c r="E37" i="44"/>
  <c r="H37" i="44" s="1"/>
  <c r="D37" i="44"/>
  <c r="C37" i="44"/>
  <c r="E36" i="44"/>
  <c r="C36" i="44"/>
  <c r="D36" i="44"/>
  <c r="F375" i="43"/>
  <c r="F309" i="43"/>
  <c r="G20" i="44"/>
  <c r="H20" i="44" s="1"/>
  <c r="D19" i="44"/>
  <c r="F387" i="43"/>
  <c r="F373" i="43"/>
  <c r="H16" i="44"/>
  <c r="H19" i="44"/>
  <c r="F182" i="43"/>
  <c r="F56" i="44"/>
  <c r="F63" i="44" s="1"/>
  <c r="E76" i="44"/>
  <c r="F54" i="44"/>
  <c r="D54" i="44"/>
  <c r="F40" i="43"/>
  <c r="H7" i="44"/>
  <c r="F14" i="43" s="1"/>
  <c r="H5" i="44"/>
  <c r="F12" i="43"/>
  <c r="G26" i="44"/>
  <c r="F56" i="43" s="1"/>
  <c r="A748" i="43"/>
  <c r="A752" i="43" s="1"/>
  <c r="A754" i="43" s="1"/>
  <c r="A756" i="43" s="1"/>
  <c r="A760" i="43" s="1"/>
  <c r="A764" i="43" s="1"/>
  <c r="F746" i="43"/>
  <c r="F174" i="43"/>
  <c r="D86" i="26"/>
  <c r="F638" i="43"/>
  <c r="A638" i="43"/>
  <c r="F636" i="43"/>
  <c r="F593" i="43"/>
  <c r="F589" i="43"/>
  <c r="A593" i="43"/>
  <c r="F587" i="43"/>
  <c r="F383" i="43"/>
  <c r="F363" i="43"/>
  <c r="F341" i="43"/>
  <c r="F339" i="43"/>
  <c r="F331" i="43"/>
  <c r="F325" i="43"/>
  <c r="F321" i="43"/>
  <c r="F319" i="43"/>
  <c r="F315" i="43"/>
  <c r="F229" i="43"/>
  <c r="F773" i="43"/>
  <c r="F771" i="43"/>
  <c r="F764" i="43"/>
  <c r="F760" i="43"/>
  <c r="F756" i="43"/>
  <c r="F754" i="43"/>
  <c r="F752" i="43"/>
  <c r="F748" i="43"/>
  <c r="F180" i="43"/>
  <c r="A166" i="43"/>
  <c r="A168" i="43" s="1"/>
  <c r="A174" i="43" s="1"/>
  <c r="A178" i="43" s="1"/>
  <c r="A180" i="43" s="1"/>
  <c r="F90" i="43"/>
  <c r="F52" i="43"/>
  <c r="F33" i="43"/>
  <c r="F29" i="43"/>
  <c r="F20" i="43"/>
  <c r="A14" i="43"/>
  <c r="A16" i="43" s="1"/>
  <c r="A20" i="43" s="1"/>
  <c r="A24" i="43" s="1"/>
  <c r="A26" i="43" s="1"/>
  <c r="A33" i="43"/>
  <c r="A52" i="43"/>
  <c r="A56" i="43" s="1"/>
  <c r="A58" i="43" s="1"/>
  <c r="A62" i="43" s="1"/>
  <c r="A64" i="43" s="1"/>
  <c r="A66" i="43" s="1"/>
  <c r="A68" i="43" s="1"/>
  <c r="A70" i="43" s="1"/>
  <c r="A76" i="43" s="1"/>
  <c r="A80" i="43" s="1"/>
  <c r="A86" i="43"/>
  <c r="A88" i="43" s="1"/>
  <c r="A94" i="43"/>
  <c r="A72" i="37"/>
  <c r="A74" i="37"/>
  <c r="A76" i="37" s="1"/>
  <c r="A82" i="37" s="1"/>
  <c r="A86" i="37" s="1"/>
  <c r="A90" i="37" s="1"/>
  <c r="A92" i="37" s="1"/>
  <c r="A94" i="37" s="1"/>
  <c r="A96" i="37" s="1"/>
  <c r="A98" i="37" s="1"/>
  <c r="A102" i="37" s="1"/>
  <c r="F48" i="37"/>
  <c r="F1185" i="37"/>
  <c r="F1183" i="37"/>
  <c r="F1181" i="37"/>
  <c r="F1167" i="37"/>
  <c r="F1163" i="37"/>
  <c r="F1159" i="37"/>
  <c r="F1157" i="37"/>
  <c r="F1155" i="37"/>
  <c r="F1153" i="37"/>
  <c r="F1149" i="37"/>
  <c r="F1147" i="37"/>
  <c r="F1145" i="37"/>
  <c r="F1143" i="37"/>
  <c r="F1141" i="37"/>
  <c r="F1137" i="37"/>
  <c r="F1173" i="37" s="1"/>
  <c r="F1265" i="37" s="1"/>
  <c r="F1135" i="37"/>
  <c r="F1133" i="37"/>
  <c r="F1084" i="37"/>
  <c r="F1078" i="37"/>
  <c r="F1123" i="37" s="1"/>
  <c r="F1262" i="37" s="1"/>
  <c r="F1074" i="37"/>
  <c r="F1072" i="37"/>
  <c r="F963" i="37"/>
  <c r="F959" i="37"/>
  <c r="F1003" i="37" s="1"/>
  <c r="F1013" i="37" s="1"/>
  <c r="F953" i="37"/>
  <c r="F951" i="37"/>
  <c r="F949" i="37"/>
  <c r="F938" i="37"/>
  <c r="F936" i="37"/>
  <c r="F934" i="37"/>
  <c r="F928" i="37"/>
  <c r="F926" i="37"/>
  <c r="F924" i="37"/>
  <c r="F920" i="37"/>
  <c r="F916" i="37"/>
  <c r="F910" i="37"/>
  <c r="F908" i="37"/>
  <c r="F906" i="37"/>
  <c r="F904" i="37"/>
  <c r="F812" i="37"/>
  <c r="F808" i="37"/>
  <c r="F806" i="37"/>
  <c r="F802" i="37"/>
  <c r="F798" i="37"/>
  <c r="F794" i="37"/>
  <c r="F790" i="37"/>
  <c r="F774" i="37"/>
  <c r="F770" i="37"/>
  <c r="F768" i="37"/>
  <c r="F764" i="37"/>
  <c r="F760" i="37"/>
  <c r="F756" i="37"/>
  <c r="F752" i="37"/>
  <c r="F750" i="37"/>
  <c r="F726" i="37"/>
  <c r="F724" i="37"/>
  <c r="F722" i="37"/>
  <c r="F720" i="37"/>
  <c r="F716" i="37"/>
  <c r="F714" i="37"/>
  <c r="F712" i="37"/>
  <c r="F710" i="37"/>
  <c r="F708" i="37"/>
  <c r="F706" i="37"/>
  <c r="F744" i="37" s="1"/>
  <c r="F847" i="37" s="1"/>
  <c r="F704" i="37"/>
  <c r="F698" i="37"/>
  <c r="F694" i="37"/>
  <c r="F679" i="37"/>
  <c r="F677" i="37"/>
  <c r="F671" i="37"/>
  <c r="F669" i="37"/>
  <c r="F663" i="37"/>
  <c r="F661" i="37"/>
  <c r="F657" i="37"/>
  <c r="F655" i="37"/>
  <c r="F547" i="37"/>
  <c r="F545" i="37"/>
  <c r="F543" i="37"/>
  <c r="F541" i="37"/>
  <c r="F535" i="37"/>
  <c r="F584" i="37" s="1"/>
  <c r="F593" i="37" s="1"/>
  <c r="F533" i="37"/>
  <c r="F531" i="37"/>
  <c r="F522" i="37"/>
  <c r="F520" i="37"/>
  <c r="F516" i="37"/>
  <c r="F514" i="37"/>
  <c r="F512" i="37"/>
  <c r="F508" i="37"/>
  <c r="F506" i="37"/>
  <c r="F502" i="37"/>
  <c r="F496" i="37"/>
  <c r="F494" i="37"/>
  <c r="F492" i="37"/>
  <c r="F490" i="37"/>
  <c r="F477" i="37"/>
  <c r="F473" i="37"/>
  <c r="F469" i="37"/>
  <c r="F465" i="37"/>
  <c r="F463" i="37"/>
  <c r="F461" i="37"/>
  <c r="F459" i="37"/>
  <c r="F457" i="37"/>
  <c r="F455" i="37"/>
  <c r="F412" i="37"/>
  <c r="F408" i="37"/>
  <c r="F402" i="37"/>
  <c r="F400" i="37"/>
  <c r="F394" i="37"/>
  <c r="F315" i="37"/>
  <c r="F307" i="37"/>
  <c r="F305" i="37"/>
  <c r="F303" i="37"/>
  <c r="F301" i="37"/>
  <c r="F297" i="37"/>
  <c r="F293" i="37"/>
  <c r="F289" i="37"/>
  <c r="F325" i="37" s="1"/>
  <c r="F334" i="37" s="1"/>
  <c r="F285" i="37"/>
  <c r="F281" i="37"/>
  <c r="F256" i="37"/>
  <c r="F252" i="37"/>
  <c r="F248" i="37"/>
  <c r="F246" i="37"/>
  <c r="F244" i="37"/>
  <c r="F240" i="37"/>
  <c r="F238" i="37"/>
  <c r="F234" i="37"/>
  <c r="F218" i="37"/>
  <c r="F216" i="37"/>
  <c r="F214" i="37"/>
  <c r="F212" i="37"/>
  <c r="F210" i="37"/>
  <c r="F208" i="37"/>
  <c r="F206" i="37"/>
  <c r="F204" i="37"/>
  <c r="F202" i="37"/>
  <c r="F198" i="37"/>
  <c r="F192" i="37"/>
  <c r="F190" i="37"/>
  <c r="F188" i="37"/>
  <c r="F181" i="37"/>
  <c r="F179" i="37"/>
  <c r="F177" i="37"/>
  <c r="F175" i="37"/>
  <c r="F173" i="37"/>
  <c r="F102" i="37"/>
  <c r="F98" i="37"/>
  <c r="F96" i="37"/>
  <c r="F94" i="37"/>
  <c r="F92" i="37"/>
  <c r="F90" i="37"/>
  <c r="F86" i="37"/>
  <c r="F82" i="37"/>
  <c r="F76" i="37"/>
  <c r="F74" i="37"/>
  <c r="F72" i="37"/>
  <c r="F70" i="37"/>
  <c r="F68" i="37"/>
  <c r="F64" i="37"/>
  <c r="F62" i="37"/>
  <c r="F58" i="37"/>
  <c r="F56" i="37"/>
  <c r="F44" i="37"/>
  <c r="F40" i="37"/>
  <c r="F36" i="37"/>
  <c r="F32" i="37"/>
  <c r="F28" i="37"/>
  <c r="F26" i="37"/>
  <c r="F24" i="37"/>
  <c r="F20" i="37"/>
  <c r="F18" i="37"/>
  <c r="F16" i="37"/>
  <c r="F10" i="37"/>
  <c r="F836" i="37"/>
  <c r="F853" i="37" s="1"/>
  <c r="E26" i="20"/>
  <c r="E22" i="20"/>
  <c r="A6" i="24"/>
  <c r="A4" i="23"/>
  <c r="B6" i="21"/>
  <c r="F1226" i="26"/>
  <c r="F1228" i="26" s="1"/>
  <c r="F1230" i="26" s="1"/>
  <c r="F1232" i="26" s="1"/>
  <c r="F1234" i="26" s="1"/>
  <c r="F1236" i="26" s="1"/>
  <c r="F1238" i="26" s="1"/>
  <c r="F1240" i="26" s="1"/>
  <c r="F1242" i="26" s="1"/>
  <c r="F1244" i="26" s="1"/>
  <c r="F1246" i="26" s="1"/>
  <c r="F1248" i="26" s="1"/>
  <c r="F1250" i="26" s="1"/>
  <c r="F1252" i="26" s="1"/>
  <c r="F1254" i="26" s="1"/>
  <c r="F1256" i="26" s="1"/>
  <c r="F1258" i="26" s="1"/>
  <c r="F1260" i="26" s="1"/>
  <c r="F1262" i="26" s="1"/>
  <c r="F1264" i="26" s="1"/>
  <c r="G1218" i="26"/>
  <c r="G1264" i="26" s="1"/>
  <c r="G1160" i="26"/>
  <c r="G1262" i="26"/>
  <c r="G1102" i="26"/>
  <c r="G1260" i="26" s="1"/>
  <c r="G1044" i="26"/>
  <c r="G1258" i="26" s="1"/>
  <c r="G986" i="26"/>
  <c r="G1256" i="26" s="1"/>
  <c r="G928" i="26"/>
  <c r="G1254" i="26" s="1"/>
  <c r="G870" i="26"/>
  <c r="G1252" i="26" s="1"/>
  <c r="G812" i="26"/>
  <c r="G1250" i="26"/>
  <c r="G754" i="26"/>
  <c r="G1248" i="26" s="1"/>
  <c r="G696" i="26"/>
  <c r="G1246" i="26" s="1"/>
  <c r="G638" i="26"/>
  <c r="G1244" i="26" s="1"/>
  <c r="G580" i="26"/>
  <c r="G1242" i="26" s="1"/>
  <c r="G522" i="26"/>
  <c r="G1240" i="26" s="1"/>
  <c r="G464" i="26"/>
  <c r="G1238" i="26"/>
  <c r="G406" i="26"/>
  <c r="G1236" i="26" s="1"/>
  <c r="G348" i="26"/>
  <c r="G1234" i="26" s="1"/>
  <c r="G290" i="26"/>
  <c r="G1232" i="26" s="1"/>
  <c r="G232" i="26"/>
  <c r="G1230" i="26"/>
  <c r="G174" i="26"/>
  <c r="G1228" i="26" s="1"/>
  <c r="G116" i="26"/>
  <c r="G1226" i="26" s="1"/>
  <c r="G59" i="26"/>
  <c r="G1224" i="26" s="1"/>
  <c r="F61" i="8"/>
  <c r="F59" i="8"/>
  <c r="F13" i="12"/>
  <c r="F11" i="12"/>
  <c r="F9" i="12"/>
  <c r="F15" i="12" s="1"/>
  <c r="F40" i="11"/>
  <c r="F36" i="11"/>
  <c r="F34" i="11"/>
  <c r="F32" i="11"/>
  <c r="F30" i="11"/>
  <c r="F26" i="11"/>
  <c r="F24" i="11"/>
  <c r="F22" i="11"/>
  <c r="F20" i="11"/>
  <c r="F18" i="11"/>
  <c r="F14" i="11"/>
  <c r="F12" i="11"/>
  <c r="F10" i="11"/>
  <c r="F67" i="10"/>
  <c r="F65" i="10"/>
  <c r="F61" i="10"/>
  <c r="F57" i="10"/>
  <c r="F55" i="10"/>
  <c r="F51" i="10"/>
  <c r="F46" i="10"/>
  <c r="F44" i="10"/>
  <c r="F40" i="10"/>
  <c r="F36" i="10"/>
  <c r="F34" i="10"/>
  <c r="F30" i="10"/>
  <c r="F25" i="10"/>
  <c r="F21" i="10"/>
  <c r="F19" i="10"/>
  <c r="F15" i="10"/>
  <c r="F11" i="10"/>
  <c r="F9" i="10"/>
  <c r="F37" i="9"/>
  <c r="F35" i="9"/>
  <c r="F29" i="9"/>
  <c r="F27" i="9"/>
  <c r="F21" i="9"/>
  <c r="F17" i="9"/>
  <c r="F13" i="9"/>
  <c r="F11" i="9"/>
  <c r="F81" i="8"/>
  <c r="F79" i="8"/>
  <c r="F75" i="8"/>
  <c r="F71" i="8"/>
  <c r="F67" i="8"/>
  <c r="F57" i="8"/>
  <c r="F53" i="8"/>
  <c r="F51" i="8"/>
  <c r="F49" i="8"/>
  <c r="F47" i="8"/>
  <c r="F45" i="8"/>
  <c r="F43" i="8"/>
  <c r="F37" i="8"/>
  <c r="F35" i="8"/>
  <c r="F33" i="8"/>
  <c r="F27" i="8"/>
  <c r="F21" i="8"/>
  <c r="F19" i="8"/>
  <c r="F17" i="8"/>
  <c r="F11" i="8"/>
  <c r="F90" i="7"/>
  <c r="F88" i="7"/>
  <c r="F86" i="7"/>
  <c r="F82" i="7"/>
  <c r="F80" i="7"/>
  <c r="F76" i="7"/>
  <c r="F74" i="7"/>
  <c r="F72" i="7"/>
  <c r="F70" i="7"/>
  <c r="F66" i="7"/>
  <c r="F64" i="7"/>
  <c r="F62" i="7"/>
  <c r="F56" i="7"/>
  <c r="F54" i="7"/>
  <c r="F52" i="7"/>
  <c r="F50" i="7"/>
  <c r="F48" i="7"/>
  <c r="F46" i="7"/>
  <c r="F44" i="7"/>
  <c r="F38" i="7"/>
  <c r="F36" i="7"/>
  <c r="F32" i="7"/>
  <c r="F28" i="7"/>
  <c r="F20" i="7"/>
  <c r="F18" i="7"/>
  <c r="F16" i="7"/>
  <c r="F14" i="7"/>
  <c r="F12" i="7"/>
  <c r="F38" i="6"/>
  <c r="F36" i="6"/>
  <c r="F34" i="6"/>
  <c r="F32" i="6"/>
  <c r="F30" i="6"/>
  <c r="F23" i="6"/>
  <c r="F19" i="6"/>
  <c r="F15" i="6"/>
  <c r="F11" i="6"/>
  <c r="F39" i="6" s="1"/>
  <c r="F27" i="5"/>
  <c r="F25" i="5"/>
  <c r="F19" i="5"/>
  <c r="F17" i="5"/>
  <c r="F11" i="5"/>
  <c r="F50" i="4"/>
  <c r="F46" i="4"/>
  <c r="F44" i="4"/>
  <c r="F42" i="4"/>
  <c r="F38" i="4"/>
  <c r="F34" i="4"/>
  <c r="F30" i="4"/>
  <c r="F28" i="4"/>
  <c r="F26" i="4"/>
  <c r="F22" i="4"/>
  <c r="F18" i="4"/>
  <c r="F52" i="4" s="1"/>
  <c r="F16" i="4"/>
  <c r="F12" i="4"/>
  <c r="F46" i="3"/>
  <c r="F44" i="3"/>
  <c r="F42" i="3"/>
  <c r="F40" i="3"/>
  <c r="F38" i="3"/>
  <c r="F36" i="3"/>
  <c r="F34" i="3"/>
  <c r="F32" i="3"/>
  <c r="F27" i="3"/>
  <c r="F21" i="3"/>
  <c r="F19" i="3"/>
  <c r="F17" i="3"/>
  <c r="F15" i="3"/>
  <c r="F13" i="3"/>
  <c r="F11" i="3"/>
  <c r="F9" i="3"/>
  <c r="F47" i="3" s="1"/>
  <c r="F91" i="7"/>
  <c r="H33" i="44" l="1"/>
  <c r="D58" i="44"/>
  <c r="G58" i="44" s="1"/>
  <c r="F94" i="43" s="1"/>
  <c r="D46" i="44"/>
  <c r="F52" i="37"/>
  <c r="F111" i="37" s="1"/>
  <c r="F275" i="37"/>
  <c r="F331" i="37" s="1"/>
  <c r="F527" i="37"/>
  <c r="F590" i="37" s="1"/>
  <c r="F645" i="37" s="1"/>
  <c r="F1253" i="37" s="1"/>
  <c r="F784" i="37"/>
  <c r="F850" i="37" s="1"/>
  <c r="G97" i="44"/>
  <c r="F55" i="47"/>
  <c r="E28" i="36" s="1"/>
  <c r="H9" i="44"/>
  <c r="H11" i="44" s="1"/>
  <c r="F16" i="43" s="1"/>
  <c r="D53" i="44"/>
  <c r="G53" i="44" s="1"/>
  <c r="F84" i="43" s="1"/>
  <c r="H50" i="44"/>
  <c r="D17" i="44"/>
  <c r="G69" i="44"/>
  <c r="G78" i="44" s="1"/>
  <c r="G81" i="44" s="1"/>
  <c r="D99" i="44"/>
  <c r="F225" i="43" s="1"/>
  <c r="F82" i="8"/>
  <c r="F39" i="9"/>
  <c r="F68" i="10"/>
  <c r="F105" i="37"/>
  <c r="F114" i="37" s="1"/>
  <c r="F222" i="37"/>
  <c r="F1241" i="37" s="1"/>
  <c r="F480" i="37"/>
  <c r="F1250" i="37" s="1"/>
  <c r="F1232" i="37"/>
  <c r="F1268" i="37" s="1"/>
  <c r="H36" i="44"/>
  <c r="G92" i="44"/>
  <c r="F64" i="43"/>
  <c r="F50" i="43"/>
  <c r="F431" i="43"/>
  <c r="F442" i="43" s="1"/>
  <c r="F37" i="43"/>
  <c r="F164" i="43"/>
  <c r="F779" i="43"/>
  <c r="E22" i="36" s="1"/>
  <c r="F628" i="43"/>
  <c r="F709" i="43" s="1"/>
  <c r="F343" i="43"/>
  <c r="F697" i="43" s="1"/>
  <c r="F706" i="43"/>
  <c r="F683" i="43"/>
  <c r="F712" i="43" s="1"/>
  <c r="G1275" i="26"/>
  <c r="F165" i="37"/>
  <c r="F1238" i="37" s="1"/>
  <c r="F28" i="5"/>
  <c r="F41" i="11"/>
  <c r="F694" i="43"/>
  <c r="F384" i="37"/>
  <c r="F1244" i="37" s="1"/>
  <c r="F435" i="37"/>
  <c r="F1247" i="37" s="1"/>
  <c r="F688" i="37"/>
  <c r="F844" i="37" s="1"/>
  <c r="F945" i="37"/>
  <c r="F1010" i="37" s="1"/>
  <c r="F1064" i="37" s="1"/>
  <c r="F1259" i="37" s="1"/>
  <c r="C54" i="44"/>
  <c r="G54" i="44" s="1"/>
  <c r="F86" i="43" s="1"/>
  <c r="G28" i="44"/>
  <c r="G31" i="44" s="1"/>
  <c r="F58" i="43" s="1"/>
  <c r="C35" i="44"/>
  <c r="H21" i="44"/>
  <c r="H23" i="44" s="1"/>
  <c r="F24" i="43" s="1"/>
  <c r="F70" i="43"/>
  <c r="H17" i="44"/>
  <c r="H18" i="44" s="1"/>
  <c r="F46" i="43" l="1"/>
  <c r="F101" i="43" s="1"/>
  <c r="G104" i="44"/>
  <c r="F219" i="43"/>
  <c r="F894" i="37"/>
  <c r="F1256" i="37" s="1"/>
  <c r="F1293" i="37" s="1"/>
  <c r="F168" i="43"/>
  <c r="H46" i="44"/>
  <c r="C47" i="44"/>
  <c r="H47" i="44" s="1"/>
  <c r="G115" i="44"/>
  <c r="F493" i="43" s="1"/>
  <c r="F539" i="43" s="1"/>
  <c r="F703" i="43" s="1"/>
  <c r="F217" i="43"/>
  <c r="C49" i="44"/>
  <c r="H49" i="44" s="1"/>
  <c r="C43" i="44"/>
  <c r="C48" i="44"/>
  <c r="H48" i="44" s="1"/>
  <c r="H35" i="44"/>
  <c r="H38" i="44" s="1"/>
  <c r="F62" i="43" s="1"/>
  <c r="F260" i="43" l="1"/>
  <c r="F691" i="43" s="1"/>
  <c r="H51" i="44"/>
  <c r="F76" i="43" s="1"/>
  <c r="F357" i="43"/>
  <c r="F353" i="43"/>
  <c r="C56" i="44"/>
  <c r="H43" i="44"/>
  <c r="F66" i="43" s="1"/>
  <c r="F377" i="43" l="1"/>
  <c r="F439" i="43" s="1"/>
  <c r="F483" i="43" s="1"/>
  <c r="F700" i="43" s="1"/>
  <c r="C71" i="44"/>
  <c r="H71" i="44" s="1"/>
  <c r="H74" i="44" s="1"/>
  <c r="C63" i="44"/>
  <c r="G56" i="44"/>
  <c r="F88" i="43" s="1"/>
  <c r="F96" i="43" s="1"/>
  <c r="F104" i="43" s="1"/>
  <c r="F154" i="43" s="1"/>
  <c r="E16" i="36" s="1"/>
  <c r="C76" i="44" l="1"/>
  <c r="G76" i="44" s="1"/>
  <c r="H63" i="44"/>
  <c r="F166" i="43" s="1"/>
  <c r="F178" i="43" l="1"/>
  <c r="F209" i="43" s="1"/>
  <c r="F688" i="43" s="1"/>
  <c r="F734" i="43" s="1"/>
  <c r="E19" i="36" s="1"/>
  <c r="E33" i="36" s="1"/>
  <c r="E42" i="36" s="1"/>
</calcChain>
</file>

<file path=xl/sharedStrings.xml><?xml version="1.0" encoding="utf-8"?>
<sst xmlns="http://schemas.openxmlformats.org/spreadsheetml/2006/main" count="3090" uniqueCount="1956">
  <si>
    <t>Code</t>
  </si>
  <si>
    <t>Description</t>
  </si>
  <si>
    <t>Total</t>
  </si>
  <si>
    <t>Quantity</t>
  </si>
  <si>
    <t>Unit</t>
  </si>
  <si>
    <t>Rate</t>
  </si>
  <si>
    <t>m2</t>
  </si>
  <si>
    <t>m3</t>
  </si>
  <si>
    <t>SUBSTRUCTURE</t>
  </si>
  <si>
    <t>(ALL PROVISIONAL)</t>
  </si>
  <si>
    <t>Excavations</t>
  </si>
  <si>
    <t>Tenderer to price for all operations from cutting to stock piling where necessary  ; rate to allow for all multiple handling as shall be necessary for the operations</t>
  </si>
  <si>
    <t>Extra Over Excavations for:</t>
  </si>
  <si>
    <t>Excavating in any class of rock; class I -III</t>
  </si>
  <si>
    <t>Backfilling excavated materials around foundations</t>
  </si>
  <si>
    <t>Load and cart away excavated material  and spread on site</t>
  </si>
  <si>
    <t>Planking and Strutting</t>
  </si>
  <si>
    <t>Allow for upholding sides of excavations</t>
  </si>
  <si>
    <t>Item</t>
  </si>
  <si>
    <t>Disposal of Water</t>
  </si>
  <si>
    <t>Allow for keeping excavation free from all water</t>
  </si>
  <si>
    <t>Hardcore infill</t>
  </si>
  <si>
    <t>300mm thick approved quality hardcore filling: levelled and compacted in 150mm thick layers: to receive blinding: laid to falls and crossfalls</t>
  </si>
  <si>
    <t>Quarry dust filling</t>
  </si>
  <si>
    <t>50 mm thick approved quarry dust blinding on surfaces of hardcore</t>
  </si>
  <si>
    <t>Insitu concrete : Class 15 Mpa ; aggregate size 20mm</t>
  </si>
  <si>
    <t>50mm thick blinding under strip foundations</t>
  </si>
  <si>
    <t>Ditto in column bases</t>
  </si>
  <si>
    <t>Insitu concrete : Class 25 Mpa ; aggregate size 20mm ;</t>
  </si>
  <si>
    <t>Column bases</t>
  </si>
  <si>
    <t>Strip footing</t>
  </si>
  <si>
    <t>Foundation columns</t>
  </si>
  <si>
    <t>150mm thick  ground floor slab</t>
  </si>
  <si>
    <t>Supply and fix steel bar reinforcement including bending, hooking, tying wire, cutting spacers and supporting all in position</t>
  </si>
  <si>
    <t>High tensile deformed steel bars to BS 4449: 2005 :-</t>
  </si>
  <si>
    <t>Assorted bars: 8-25mm</t>
  </si>
  <si>
    <t>Kg</t>
  </si>
  <si>
    <t>Steel fabric mesh reinforcement to B.S. 4483</t>
  </si>
  <si>
    <t>BRC mesh fabric reinforcement ref A142 (weighing 2.2kg/m2) ; 150mm overlaps all ways (measured net-no allowance made for laps)</t>
  </si>
  <si>
    <t>Sawn formwork to: -</t>
  </si>
  <si>
    <t>Sides of strip foundations</t>
  </si>
  <si>
    <t>Sides of column bases</t>
  </si>
  <si>
    <t>Sides of foundation columns</t>
  </si>
  <si>
    <t>m</t>
  </si>
  <si>
    <t>Selected and approved stone : load bearing (7.0N/mm2) walling : bedded, jointed and pointed in cement and sand (1:4) mortar</t>
  </si>
  <si>
    <t>200mm thick : foundation walling</t>
  </si>
  <si>
    <t>Anti - termite treatment</t>
  </si>
  <si>
    <t>Treat surface of hardcore with 'Termidor 25EC' or similar approved anti-termite solution applied at a rate of 5Litres/m2, strictly in accordance with the manufacturer's instructions</t>
  </si>
  <si>
    <t>One layer 500 gauge polythene sheet damp proofing membrane : under floor bed : 300mm laps</t>
  </si>
  <si>
    <t>REINFORCED CONCRETE SUPERSTRUCTURE</t>
  </si>
  <si>
    <t>2.1</t>
  </si>
  <si>
    <t>ELEMENT NO 2</t>
  </si>
  <si>
    <t>2.2</t>
  </si>
  <si>
    <t>2.3</t>
  </si>
  <si>
    <t>2.4</t>
  </si>
  <si>
    <t>Suspended Ground floor beams</t>
  </si>
  <si>
    <t>2.5</t>
  </si>
  <si>
    <t xml:space="preserve"> Roof Beams</t>
  </si>
  <si>
    <t>2.6</t>
  </si>
  <si>
    <t>Columns</t>
  </si>
  <si>
    <t>2.7</t>
  </si>
  <si>
    <t>Lintols for doors/windows</t>
  </si>
  <si>
    <t>2.8</t>
  </si>
  <si>
    <t>Staircase</t>
  </si>
  <si>
    <t>2.9</t>
  </si>
  <si>
    <t>Suspended Ground floor Slab : 175mm thick</t>
  </si>
  <si>
    <t>2.10</t>
  </si>
  <si>
    <t>Suspended Roof Slab : 175mm thick</t>
  </si>
  <si>
    <t>2.12</t>
  </si>
  <si>
    <t>2.13</t>
  </si>
  <si>
    <t>2.14</t>
  </si>
  <si>
    <t>8mm diamter</t>
  </si>
  <si>
    <t>2.15</t>
  </si>
  <si>
    <t>Sawn formwork to:-</t>
  </si>
  <si>
    <t>Sides of columns</t>
  </si>
  <si>
    <t>2.16</t>
  </si>
  <si>
    <t>Soffits and sides of Ground floor suspended beams</t>
  </si>
  <si>
    <t>2.17</t>
  </si>
  <si>
    <t>Soffits and sides of roof beams</t>
  </si>
  <si>
    <t>Lintols</t>
  </si>
  <si>
    <t>2.18</t>
  </si>
  <si>
    <t>Soffits of suspended slabs</t>
  </si>
  <si>
    <t>2.19</t>
  </si>
  <si>
    <t>Soffits of sloping staicases</t>
  </si>
  <si>
    <t>2.20</t>
  </si>
  <si>
    <t>Edges of slabs</t>
  </si>
  <si>
    <t>2.21</t>
  </si>
  <si>
    <t>Edges of risers : over 150mm high but not exceeding 225mm high</t>
  </si>
  <si>
    <t>2.22</t>
  </si>
  <si>
    <t>Edges of stair waist ; raking cutting to profile : 75-150mm high</t>
  </si>
  <si>
    <t>ROOFING AND RAINWATER DISPOSAL</t>
  </si>
  <si>
    <t>3.1</t>
  </si>
  <si>
    <t>ELEMENT NO 3</t>
  </si>
  <si>
    <t>3.2</t>
  </si>
  <si>
    <t>3.19</t>
  </si>
  <si>
    <t>FLAT ROOF</t>
  </si>
  <si>
    <t>3.20</t>
  </si>
  <si>
    <t>Light weight cement, sand and pumice (1:3:7) roof screeds</t>
  </si>
  <si>
    <t>3.21</t>
  </si>
  <si>
    <t>75mm thick (average) roof screeds laid to falls and crossfalls ; to receive roof finishes (measured separately)</t>
  </si>
  <si>
    <t>3.23</t>
  </si>
  <si>
    <t>Cement and sand (1:4) mortar backing : woodfloat finish : to receive waterproofing membrane (measured separately)</t>
  </si>
  <si>
    <t>3.24</t>
  </si>
  <si>
    <t>100mm high '20mm thick skirting to vertical sides of walls</t>
  </si>
  <si>
    <t>3.25</t>
  </si>
  <si>
    <t>20mm thick protective screed laid on APP membrane (measured separately)</t>
  </si>
  <si>
    <t>3.26</t>
  </si>
  <si>
    <t>Extra for:</t>
  </si>
  <si>
    <t>3.27</t>
  </si>
  <si>
    <t>Cutting or forming 20 x 20mm deep horizontal groove in concrete wall for setting in edge of APP membrane skirting : point in cement mortar (1:3)</t>
  </si>
  <si>
    <t>3.28</t>
  </si>
  <si>
    <t>APP modified bituminous membrane; from an approved manufacturer; one coat bituminous anti-dust primer, one layer APP membrane with mineral finish; torch bonded ; executed by specialist under 10 years guarantee: to</t>
  </si>
  <si>
    <t>3.29</t>
  </si>
  <si>
    <t>4mm membrane laid horizontally on concrete slabs</t>
  </si>
  <si>
    <t>3.30</t>
  </si>
  <si>
    <t>Ditto : to gutters floor and walls</t>
  </si>
  <si>
    <t>3.31</t>
  </si>
  <si>
    <t>Skirtings; with 50mm horizontal turn tucked into grooves in concrete or masonry</t>
  </si>
  <si>
    <t>3.39</t>
  </si>
  <si>
    <t>UPVC pipe sleeve ; cast into concrete</t>
  </si>
  <si>
    <t>3.40</t>
  </si>
  <si>
    <t>100mm diameter x 200mm long UPVC pipe sleeves</t>
  </si>
  <si>
    <t>No</t>
  </si>
  <si>
    <t>3.41</t>
  </si>
  <si>
    <t>Rainwater Disposal (All Provisional)</t>
  </si>
  <si>
    <t>3.42</t>
  </si>
  <si>
    <t>100mm diameter rainwater downpipe: cast into concrete column or encased in masonary</t>
  </si>
  <si>
    <t>3.43</t>
  </si>
  <si>
    <t>Extra Over for:</t>
  </si>
  <si>
    <t>3.44</t>
  </si>
  <si>
    <t>100mm diameter cast iron fulbora roof outlet : with domical gratings : vertical spigots</t>
  </si>
  <si>
    <t>3.45</t>
  </si>
  <si>
    <t>Bend</t>
  </si>
  <si>
    <t>3.46</t>
  </si>
  <si>
    <t>Rainwater shoe</t>
  </si>
  <si>
    <t>Skylight</t>
  </si>
  <si>
    <t>Skylight in laminated glass on steel structure</t>
  </si>
  <si>
    <t>WALLING</t>
  </si>
  <si>
    <t>4.1</t>
  </si>
  <si>
    <t>ELEMENT NO 4</t>
  </si>
  <si>
    <t>4.2</t>
  </si>
  <si>
    <t>4.3</t>
  </si>
  <si>
    <t>EXTERNAL WALLING</t>
  </si>
  <si>
    <t>4.4</t>
  </si>
  <si>
    <t>Natural Stone or Solid Concrete Block walling : load bearing capacity 7.0 N/mm2 reinforced with hoop iron strips laid horizontally every alternate course: bedded and jointed in matching colour cement and sand (1:4) mortar</t>
  </si>
  <si>
    <t>4.5</t>
  </si>
  <si>
    <t>200mm thick walling</t>
  </si>
  <si>
    <t>4.6</t>
  </si>
  <si>
    <t>INTERNAL WALLING</t>
  </si>
  <si>
    <t>4.7</t>
  </si>
  <si>
    <t>4.8</t>
  </si>
  <si>
    <t>200mm thick Walls</t>
  </si>
  <si>
    <t>4.9</t>
  </si>
  <si>
    <t>100mm thick walls</t>
  </si>
  <si>
    <t>4.10</t>
  </si>
  <si>
    <t>Sundries</t>
  </si>
  <si>
    <t>4.11</t>
  </si>
  <si>
    <t>Damp proof course: bituminous felt: bedded in cement mortar (1:4): 300mm laps</t>
  </si>
  <si>
    <t>4.12</t>
  </si>
  <si>
    <t>Horizontal: 200mm wide</t>
  </si>
  <si>
    <t>4.13</t>
  </si>
  <si>
    <t>Ditto 100mm wide</t>
  </si>
  <si>
    <t>WINDOWS &amp; WINDOW ACCESORIES</t>
  </si>
  <si>
    <t>5.1</t>
  </si>
  <si>
    <t>ELEMENT NO 5</t>
  </si>
  <si>
    <t>5.2</t>
  </si>
  <si>
    <t>WINDOWS ACCESORIES</t>
  </si>
  <si>
    <t>5.3</t>
  </si>
  <si>
    <t>Water Bar</t>
  </si>
  <si>
    <t>5.4</t>
  </si>
  <si>
    <t>Water bars ; galvanised steel ; bedding in ; waterproofing cement mortar</t>
  </si>
  <si>
    <t>5.5</t>
  </si>
  <si>
    <t>40x4mm galvanised mild steel water bar</t>
  </si>
  <si>
    <t>5.6</t>
  </si>
  <si>
    <t>Pre-cast concrete (1:2:4) in:-</t>
  </si>
  <si>
    <t>5.7</t>
  </si>
  <si>
    <t>Window cill size 150x50 mm once sunk, weathered and throated, finished fairface on exposed surfaces; painted</t>
  </si>
  <si>
    <t>5.8</t>
  </si>
  <si>
    <t>Wrot Hardwood</t>
  </si>
  <si>
    <t>5.9</t>
  </si>
  <si>
    <t>150 x 25mm thick window board : with bevelled edge : varnished</t>
  </si>
  <si>
    <t>5.10</t>
  </si>
  <si>
    <t>Curtain Rods</t>
  </si>
  <si>
    <t>5.11</t>
  </si>
  <si>
    <t>Curtain Rods and holder comprising of double wrought Iron curtain rods and runners complete with decorative ends as per Architect's approval</t>
  </si>
  <si>
    <t>Windows</t>
  </si>
  <si>
    <t>Aluminium windows</t>
  </si>
  <si>
    <t>Fixed panel powder coated aluminium windows to Architect's approval</t>
  </si>
  <si>
    <t>Window overall size 1000X2100mm high, W2</t>
  </si>
  <si>
    <t>Ditto 1000x1800mm high , W3</t>
  </si>
  <si>
    <t>Ditto 1250x2700mm high, W4</t>
  </si>
  <si>
    <t>Ditto 500x2100mm high, W5</t>
  </si>
  <si>
    <t>Ditto 8750x3200mm high, W6</t>
  </si>
  <si>
    <t>DOORS</t>
  </si>
  <si>
    <t>6.1</t>
  </si>
  <si>
    <t>ELEMENT NO 6</t>
  </si>
  <si>
    <t>6.2</t>
  </si>
  <si>
    <t>DOORS &amp; FRAMES</t>
  </si>
  <si>
    <t>6.3</t>
  </si>
  <si>
    <t>EXTERNAL DOORS</t>
  </si>
  <si>
    <t>6.4</t>
  </si>
  <si>
    <t>Sliding and Folding Aluminium Doors</t>
  </si>
  <si>
    <t>6.5</t>
  </si>
  <si>
    <t>Door Overall 3868x2700mm high ; comprising 2No folding panels each 900x2100mm high ; Type D1</t>
  </si>
  <si>
    <t>6.6</t>
  </si>
  <si>
    <t>Door Overall 5750x2700mm high ; comprising 4No folding panels each 900x2100mm high ; Type D2</t>
  </si>
  <si>
    <t>6.7</t>
  </si>
  <si>
    <t>Ditto ; Overall 4810x2700mm high ; comprising 3No folding panels each 2700x4810mm high; Type D4</t>
  </si>
  <si>
    <t>Ditto ; Overall 4927x2700mm high ; comprising 1No folding panels each 800x2100mm high; Type D8</t>
  </si>
  <si>
    <t>6.8</t>
  </si>
  <si>
    <t>Ditto ; Overall 4927x2700mm high ; comprising 4No folding panels each 800x2100mm high; Type D9</t>
  </si>
  <si>
    <t>6.9</t>
  </si>
  <si>
    <t>INTERNAL DOORS</t>
  </si>
  <si>
    <t>6.10</t>
  </si>
  <si>
    <t>SUB-FRAMES/GROUNDS</t>
  </si>
  <si>
    <t>6.11</t>
  </si>
  <si>
    <t>Wrot softwood ; treated ; planned ; fixing to masonary jambs with approved screews or polyurethene foam</t>
  </si>
  <si>
    <t>6.12</t>
  </si>
  <si>
    <t>100x12mm thick subframes</t>
  </si>
  <si>
    <t>6.13</t>
  </si>
  <si>
    <t>Solid engraved mvule door</t>
  </si>
  <si>
    <t>6.14</t>
  </si>
  <si>
    <t>Door overall size 2400mm x 1480mm high; D5</t>
  </si>
  <si>
    <t>6.15</t>
  </si>
  <si>
    <t>45mm thick solid core flush doors : hardwood lipped all round: pressed mahogany veneered to all exposed surfaces; solid blocking for ironmongery</t>
  </si>
  <si>
    <t>6.16</t>
  </si>
  <si>
    <t>Overall size 960mm x 2400mm high; D6</t>
  </si>
  <si>
    <t>6.17</t>
  </si>
  <si>
    <t>Ditto: overall size 800mm x 2400mm high; D7</t>
  </si>
  <si>
    <t>Ditto: overall size 800mm x 2400mm high; D10</t>
  </si>
  <si>
    <t>6.18</t>
  </si>
  <si>
    <t>Wrot Hardwood door frames ; selected and kept clean</t>
  </si>
  <si>
    <t>6.19</t>
  </si>
  <si>
    <t>250 x 25mm thick hardwood lining; C(32)08, C(32)09</t>
  </si>
  <si>
    <t>6.20</t>
  </si>
  <si>
    <t>40x25mm hardwood lining D1,D2,D4,D8,D9</t>
  </si>
  <si>
    <t>6.21</t>
  </si>
  <si>
    <t>150 x 25mm thick hardwood lining,D6,D7</t>
  </si>
  <si>
    <t>6.22</t>
  </si>
  <si>
    <t>250x25mm thick hardwood lining; D5</t>
  </si>
  <si>
    <t>6.23</t>
  </si>
  <si>
    <t>100 x 50mm thick hardwood frame</t>
  </si>
  <si>
    <t>6.24</t>
  </si>
  <si>
    <t>50 x 25mm thick architrave to solid hardwood door ; to Architect's details, D5</t>
  </si>
  <si>
    <t>6.25</t>
  </si>
  <si>
    <t>Pelmet Fascia comprising of 2No 50x25mm thick hardwood with 5mm gap between front and back fascia</t>
  </si>
  <si>
    <t>6.26</t>
  </si>
  <si>
    <t>Pelmet fascia comnprising of 2 No 50x25mm thick hardwood with 5mm gap between front and back fascia</t>
  </si>
  <si>
    <t>6.27</t>
  </si>
  <si>
    <t>Prepare and apply one coat wood primer on back of wood before fixing</t>
  </si>
  <si>
    <t>6.28</t>
  </si>
  <si>
    <t>to surfaces not exceeding 100mm girth</t>
  </si>
  <si>
    <t>6.29</t>
  </si>
  <si>
    <t>Ditto: exceeding 100mm but not exceeding 200mm girth</t>
  </si>
  <si>
    <t>Ditto: exceeding 200mm but not exceeding 300mm girth</t>
  </si>
  <si>
    <t>6.30</t>
  </si>
  <si>
    <t>Prepare, knot and apply etching primer and two coats gloss oil paint : on wood surfaces</t>
  </si>
  <si>
    <t>6.31</t>
  </si>
  <si>
    <t>6.32</t>
  </si>
  <si>
    <t>6.33</t>
  </si>
  <si>
    <t>General wood surfaces both sides</t>
  </si>
  <si>
    <t>6.34</t>
  </si>
  <si>
    <t>Door Accesories</t>
  </si>
  <si>
    <t>6.35</t>
  </si>
  <si>
    <t>Hillaldam Multifold series 100 folding door gear</t>
  </si>
  <si>
    <t>6.36</t>
  </si>
  <si>
    <t>Ditto bottom guide</t>
  </si>
  <si>
    <t>6.37</t>
  </si>
  <si>
    <t>The following as Union catalogue</t>
  </si>
  <si>
    <t>6.38</t>
  </si>
  <si>
    <t>Stainless steel hinges</t>
  </si>
  <si>
    <t>Prs</t>
  </si>
  <si>
    <t>6.39</t>
  </si>
  <si>
    <t>3 lever mortise lock complete with handle</t>
  </si>
  <si>
    <t>6.40</t>
  </si>
  <si>
    <t>Door stop</t>
  </si>
  <si>
    <t>INTERNAL FINISHES</t>
  </si>
  <si>
    <t>7.1</t>
  </si>
  <si>
    <t>ELEMENT NO 7</t>
  </si>
  <si>
    <t>7.2</t>
  </si>
  <si>
    <t>7.3</t>
  </si>
  <si>
    <t>WALL FINISHES</t>
  </si>
  <si>
    <t>7.4</t>
  </si>
  <si>
    <t>Cement and sand (1:4) backing ; wood float finish</t>
  </si>
  <si>
    <t>7.5</t>
  </si>
  <si>
    <t>15mm thick woodfloat plasterwork to vertical walls ;  to receive tilework (measured separately)</t>
  </si>
  <si>
    <t>7.10</t>
  </si>
  <si>
    <t>Purchase, transport to site , store and fix with approved adhesive : on cement and sand (1:4) backing (measured separately) : jointed and pointed in proprietary grout : to</t>
  </si>
  <si>
    <t>7.11</t>
  </si>
  <si>
    <t>Fixing Only includes supply of approved grout as per the specification, approved epoxy based adhesive (Refer to specifications)</t>
  </si>
  <si>
    <t>7.12</t>
  </si>
  <si>
    <t>Porcelain Wall tiles ; laid in regular patterns</t>
  </si>
  <si>
    <t>7.13</t>
  </si>
  <si>
    <t>Ditto:red body wall tiles</t>
  </si>
  <si>
    <t>7.14</t>
  </si>
  <si>
    <t>Blue stone wall finish internally</t>
  </si>
  <si>
    <t>7.15</t>
  </si>
  <si>
    <t>NOTE: ALL WALLS MUST BE RUBBED SMOOTH BEFORE PAINTING; UNEVEN WALLS SHALL BE SKIMMED WITH AN APPROVED GYPSUM BASED SKIMMING MATERIAL WITH A MINIMUM OF TWO COATS; ALL AT CONTRACTOR'S EXPENSE</t>
  </si>
  <si>
    <t>7.16</t>
  </si>
  <si>
    <t>Prepare and apply one undercoat and three coats 'Low VOC' silk vinyl  paint ; from Kansai Plascon or equal and approved</t>
  </si>
  <si>
    <t>7.17</t>
  </si>
  <si>
    <t>Painting on plastered walls , columns ,beams etc; over 300mm wide; internally</t>
  </si>
  <si>
    <t>7.18</t>
  </si>
  <si>
    <t>FLOOR FINISHES</t>
  </si>
  <si>
    <t>7.19</t>
  </si>
  <si>
    <t>Cement and sand (1:4) trowelled beds : on concrete</t>
  </si>
  <si>
    <t>7.20</t>
  </si>
  <si>
    <t>30mm thick screed : wood floated ; to receive floor tiles (measured separately)</t>
  </si>
  <si>
    <t>7.21</t>
  </si>
  <si>
    <t>Ditto: 167mm high risers</t>
  </si>
  <si>
    <t>7.22</t>
  </si>
  <si>
    <t>Ditto: 265mm high treads</t>
  </si>
  <si>
    <t>7.23</t>
  </si>
  <si>
    <t>7.24</t>
  </si>
  <si>
    <t>7.25</t>
  </si>
  <si>
    <t>Porcelain floor tiling to floors : in regular patterns</t>
  </si>
  <si>
    <t>Ditto:skirting</t>
  </si>
  <si>
    <t>7.26</t>
  </si>
  <si>
    <t>Clip vinyl laminates</t>
  </si>
  <si>
    <t>7.27</t>
  </si>
  <si>
    <t>Natural stones</t>
  </si>
  <si>
    <t>7.28</t>
  </si>
  <si>
    <t>Polish concrete ; colour to Architect's selection</t>
  </si>
  <si>
    <t>7.29</t>
  </si>
  <si>
    <t>Stairs</t>
  </si>
  <si>
    <t>7.33</t>
  </si>
  <si>
    <t>CEILING FINISHES</t>
  </si>
  <si>
    <t>7.34</t>
  </si>
  <si>
    <t>Plaster; 9mm first coat of cement and sand (1:4); 3mm second coat of cement and lime putty (1:5) ;  steel trowelled</t>
  </si>
  <si>
    <t>7.35</t>
  </si>
  <si>
    <t>12mm thick smooth plaster to ceilings</t>
  </si>
  <si>
    <t>7.36</t>
  </si>
  <si>
    <t>Suspended gypsum plasterboard ceiling : taped and filled joints and internal corners : on and including proprietary pressed galvanised metal brandering system : measured over light fittings : including all cutting and trimming to light fittings and skimming with a gypsum based material to smooth finish before painting : to-</t>
  </si>
  <si>
    <t>7.37</t>
  </si>
  <si>
    <t>12mm thick moisture resistant gypsum ceilings ; laid horizontally</t>
  </si>
  <si>
    <t>7.38</t>
  </si>
  <si>
    <t>Cornice</t>
  </si>
  <si>
    <t>7.39</t>
  </si>
  <si>
    <t>100mm girth Polystyrene cornice from Classic Moulding Ltd; fixed to ceiling wit approved adhseive</t>
  </si>
  <si>
    <t>7.40</t>
  </si>
  <si>
    <t>Prepare and apply one undercoat and three coats 'Low VOC' plastic emulsion paint  to premium quality; to</t>
  </si>
  <si>
    <t>7.41</t>
  </si>
  <si>
    <t>Surfaces of plastered soffits</t>
  </si>
  <si>
    <t>7.42</t>
  </si>
  <si>
    <t>Surfaces of gypsum ceilings and cornices</t>
  </si>
  <si>
    <t>EXTERNAL FINISHES</t>
  </si>
  <si>
    <t>8.1</t>
  </si>
  <si>
    <t>ELEMENT NO 8</t>
  </si>
  <si>
    <t>8.2</t>
  </si>
  <si>
    <t>8.3</t>
  </si>
  <si>
    <t>8.4</t>
  </si>
  <si>
    <t>20mm thick cement and sand (1:4) plaster : steel trowelled finished : to :</t>
  </si>
  <si>
    <t>8.5</t>
  </si>
  <si>
    <t>External walls and beams to receive coloured textured fnish (m.s)</t>
  </si>
  <si>
    <t>8.6</t>
  </si>
  <si>
    <t>Ditto to receive stone cladding (m.s)</t>
  </si>
  <si>
    <t>8.7</t>
  </si>
  <si>
    <t>Prepare surface, apply 3 coats of external weather guard permaplast paint as "crown" or other equal and approved to plastered surfaces</t>
  </si>
  <si>
    <t>8.8</t>
  </si>
  <si>
    <t>Paint to surfaces of external  walls and mouldings</t>
  </si>
  <si>
    <t>8.9</t>
  </si>
  <si>
    <t>Natural blue stone facing built against stone wall with and including galvanised wall ties in cement and sand (1:4) mortar:  random  pattern to Architect's approval : to</t>
  </si>
  <si>
    <t>8.10</t>
  </si>
  <si>
    <t>Stone facing to walls with zero joints</t>
  </si>
  <si>
    <t>8.11</t>
  </si>
  <si>
    <t>8.12</t>
  </si>
  <si>
    <t>8.13</t>
  </si>
  <si>
    <t>Balconies</t>
  </si>
  <si>
    <t>8.14</t>
  </si>
  <si>
    <t>20mm skirting to balcony</t>
  </si>
  <si>
    <t>8.30</t>
  </si>
  <si>
    <t>8.43</t>
  </si>
  <si>
    <t>T&amp;G ceiling to balconies</t>
  </si>
  <si>
    <t>8.44</t>
  </si>
  <si>
    <t>Brandering to receive T&amp;G ceiling</t>
  </si>
  <si>
    <t>FITTINGS</t>
  </si>
  <si>
    <t>9.1</t>
  </si>
  <si>
    <t>ELEMENT NO 9</t>
  </si>
  <si>
    <t>9.2</t>
  </si>
  <si>
    <t>FITTED FITTINGS</t>
  </si>
  <si>
    <t>9.3</t>
  </si>
  <si>
    <t>Plain insitu concrete: class 15/20mm</t>
  </si>
  <si>
    <t>9.4</t>
  </si>
  <si>
    <t>100mm thick plinths of wardrobes, kitchen, utility etc</t>
  </si>
  <si>
    <t>9.6</t>
  </si>
  <si>
    <t>Vertical edges: over 75mm but not exceeding 150mm high</t>
  </si>
  <si>
    <t>9.7</t>
  </si>
  <si>
    <t>Cement and sand(1:4) paving : steel trowelled to</t>
  </si>
  <si>
    <t>9.8</t>
  </si>
  <si>
    <t>20mm thick to plinths</t>
  </si>
  <si>
    <t>9.9</t>
  </si>
  <si>
    <t>Glass Balustrdes</t>
  </si>
  <si>
    <t>9.10</t>
  </si>
  <si>
    <t>Supply and fix 800mm high glass balustrades; comprising of 50mm diameter stainless steel handrail; 12mm thick toughened glass infills; As per Architect's drawing</t>
  </si>
  <si>
    <t>9.11</t>
  </si>
  <si>
    <t>Ditto : for staircase</t>
  </si>
  <si>
    <t>9.12</t>
  </si>
  <si>
    <t>Supply and Fix frameless toughened glass shower screens complete with ss patch fittings</t>
  </si>
  <si>
    <t>9.13</t>
  </si>
  <si>
    <t>Shower cubicle comprising of fixed glass screen and 1No 700x2100mm high openable glass door: including 1No pair of 600mm long tubular handles</t>
  </si>
  <si>
    <t>Vanity Tops</t>
  </si>
  <si>
    <t>100mm thick concrete tops to vanity tops</t>
  </si>
  <si>
    <t>Sawn formwork to:</t>
  </si>
  <si>
    <t>Soffits of vanity and work tops</t>
  </si>
  <si>
    <t>Reinforcement</t>
  </si>
  <si>
    <t>BRC Ref A142</t>
  </si>
  <si>
    <t>Granite top</t>
  </si>
  <si>
    <t>20mm thick granite top 600mm wide</t>
  </si>
  <si>
    <t>lm</t>
  </si>
  <si>
    <t>Extra over for making opening for sinks</t>
  </si>
  <si>
    <t>Work Tops</t>
  </si>
  <si>
    <t>100mm thick concrete tops to work tops</t>
  </si>
  <si>
    <t>PLUMBING AND DRAINAGE</t>
  </si>
  <si>
    <t>11.1</t>
  </si>
  <si>
    <t>ELEMENT NO. 10</t>
  </si>
  <si>
    <t>11.2</t>
  </si>
  <si>
    <t>PLUMBING AND DRAINAGE WORKS</t>
  </si>
  <si>
    <t>11.3</t>
  </si>
  <si>
    <t>Supply and fix all pipework and accessories for complete plumbing and drainage of the following points; including making holes and using sleeves, chasing away and making good disturbed surfaces after the plumber</t>
  </si>
  <si>
    <t>11.4</t>
  </si>
  <si>
    <t>NB: Rate shall include all pipes and fittings including gate valves from the sanitary ware upto the first manhole. Each point is taken as each of the end connection between pipework and sanitary fitiings</t>
  </si>
  <si>
    <t>11.5</t>
  </si>
  <si>
    <t>Cold water plumbing in CPVC pipework and fittings</t>
  </si>
  <si>
    <t>Point</t>
  </si>
  <si>
    <t>11.6</t>
  </si>
  <si>
    <t>Hot water plumbing; in FIBRE REINFORCED PPR pipework and fittings</t>
  </si>
  <si>
    <t>11.7</t>
  </si>
  <si>
    <t>Drainage works in UPVC pipework and fittings</t>
  </si>
  <si>
    <t>11.8</t>
  </si>
  <si>
    <t>FIX ONLY the following Sanitary ware ; complete with all necessary  fittings and accessories to Architect's approval;</t>
  </si>
  <si>
    <t>11.9</t>
  </si>
  <si>
    <t>Water closet suite ; Complete</t>
  </si>
  <si>
    <t>11.10</t>
  </si>
  <si>
    <t>Shower complete with mixer and shower accessories</t>
  </si>
  <si>
    <t>11.11</t>
  </si>
  <si>
    <t>Bathtub + mixer</t>
  </si>
  <si>
    <t>11.12</t>
  </si>
  <si>
    <t>Wash hand basin including mixer taps</t>
  </si>
  <si>
    <t>11.13</t>
  </si>
  <si>
    <t>Kitchen sink;double drain double bowl as stainless steel + mixer</t>
  </si>
  <si>
    <t>11.15</t>
  </si>
  <si>
    <t>Supply and Fix the following accesories and fittings</t>
  </si>
  <si>
    <t>11.16</t>
  </si>
  <si>
    <t>Floor trap with stainless steel gratted cover</t>
  </si>
  <si>
    <t>11.17</t>
  </si>
  <si>
    <t>Toilet paper holder</t>
  </si>
  <si>
    <t>11.18</t>
  </si>
  <si>
    <t>Adjustable towel rail</t>
  </si>
  <si>
    <t>11.19</t>
  </si>
  <si>
    <t>Soap dish holder</t>
  </si>
  <si>
    <t>11.20</t>
  </si>
  <si>
    <t>Mirror ; selected clear float glass; silvering and protecting with undercoat paint; complete with plywood and foam backing; chrome plated dome screws with washers</t>
  </si>
  <si>
    <t>11.21</t>
  </si>
  <si>
    <t>Mirror overall size 900 x 1200mm high</t>
  </si>
  <si>
    <t>BUILDER'S WORKS IN CONNECTION WITH MEP</t>
  </si>
  <si>
    <t>13.1</t>
  </si>
  <si>
    <t>ELEMENT NO. 11</t>
  </si>
  <si>
    <t>13.2</t>
  </si>
  <si>
    <t>BUILDERS WORK TO MECHANCIAL &amp; ELECTRICAL</t>
  </si>
  <si>
    <t>13.3</t>
  </si>
  <si>
    <t>Cut away for sanitary fittings and pipework : form all holes, chases etc and make good after plumber/Drainer, electrician</t>
  </si>
  <si>
    <t>13.4</t>
  </si>
  <si>
    <t>Allow  for builder's work in connection with Electrical services</t>
  </si>
  <si>
    <t>13.5</t>
  </si>
  <si>
    <t>Allow for builder's work in connection with Plumbing and Drainage installations</t>
  </si>
  <si>
    <t>13.6</t>
  </si>
  <si>
    <t>Allow for builder's work in connection with Solar Water Heating Installations</t>
  </si>
  <si>
    <t>Ditto risers</t>
  </si>
  <si>
    <t>Ditto: threads</t>
  </si>
  <si>
    <t>PRIME COST SUMS</t>
  </si>
  <si>
    <t>Electrical Installations</t>
  </si>
  <si>
    <t>Plumbing &amp; Drainage</t>
  </si>
  <si>
    <t>PROVISIONAL SUMS</t>
  </si>
  <si>
    <t>The following Sums may be expended in whole or in part or may be deleted from the Contract at the sole discretion and on the sole written authority of the Architect.  No claims for loss of profit in this respect will be entertained.</t>
  </si>
  <si>
    <t>Pump for above</t>
  </si>
  <si>
    <t xml:space="preserve">FINAL SUMMARY PAGE </t>
  </si>
  <si>
    <t>SECTION</t>
  </si>
  <si>
    <t>DESCRIPTION</t>
  </si>
  <si>
    <t>PAGE NO.</t>
  </si>
  <si>
    <t>AMOUNT</t>
  </si>
  <si>
    <t>PRELIMINARIES</t>
  </si>
  <si>
    <t>P|22</t>
  </si>
  <si>
    <t>PS|1</t>
  </si>
  <si>
    <t>SUB - TOTAL</t>
  </si>
  <si>
    <t>CONTINGENCY AMOUNT</t>
  </si>
  <si>
    <t>Provide for Contigencies, to be deducted in whole or part if not expended</t>
  </si>
  <si>
    <t>TOTAL AMOUNT CARRIED TO FORM OF TENDER</t>
  </si>
  <si>
    <t>KSH</t>
  </si>
  <si>
    <t>Signature and stamp of Tenderer:</t>
  </si>
  <si>
    <t>Date</t>
  </si>
  <si>
    <t>………………………………</t>
  </si>
  <si>
    <t>……………………….</t>
  </si>
  <si>
    <t xml:space="preserve"> </t>
  </si>
  <si>
    <t>INDEX TO BILL OF QUANTITIES</t>
  </si>
  <si>
    <t>Page No.</t>
  </si>
  <si>
    <t>Front Cover</t>
  </si>
  <si>
    <t>-</t>
  </si>
  <si>
    <t>Index to Bill of Quantities</t>
  </si>
  <si>
    <t>Signature Page</t>
  </si>
  <si>
    <t>Instructions to Tenderers</t>
  </si>
  <si>
    <t>3/4</t>
  </si>
  <si>
    <t>Form of Tender</t>
  </si>
  <si>
    <t>5/6</t>
  </si>
  <si>
    <t xml:space="preserve">Form of Performance Security (Bond) </t>
  </si>
  <si>
    <t>SECTION 1</t>
  </si>
  <si>
    <t>SECTION 2</t>
  </si>
  <si>
    <t>SPECIFICATIONS</t>
  </si>
  <si>
    <t>S|26</t>
  </si>
  <si>
    <t>SECTION 3</t>
  </si>
  <si>
    <t>SECTION 4</t>
  </si>
  <si>
    <t>SECTION 5</t>
  </si>
  <si>
    <t>SECTION 12</t>
  </si>
  <si>
    <t>SUMMARY</t>
  </si>
  <si>
    <t>FINAL SUMMARY</t>
  </si>
  <si>
    <t>FS|1</t>
  </si>
  <si>
    <t>COPYRIGHT</t>
  </si>
  <si>
    <t>The whole of the contents of these Bills of Quantities and all other documents used in connection with this Contract are copyright and must not be reproduced either in full or in part without the prior written consent of the Quantity Surveyor.</t>
  </si>
  <si>
    <t>BILL OF QUANTITIES</t>
  </si>
  <si>
    <t>SUPPLIED AS PART OF CONTRACT FOR</t>
  </si>
  <si>
    <t>ISSUED BY:</t>
  </si>
  <si>
    <t>undersigned parties refer to these Bill of Quantities, which shall be read and construed as part of the</t>
  </si>
  <si>
    <t>said Contract.</t>
  </si>
  <si>
    <t>………………………………………..</t>
  </si>
  <si>
    <t>(EMPLOYER)</t>
  </si>
  <si>
    <t>(CONTRACTOR)</t>
  </si>
  <si>
    <t>(AUTHORISED SIGNATORY)</t>
  </si>
  <si>
    <t>DATE……………………………….</t>
  </si>
  <si>
    <t>INSTRUCTIONS TO TENDERERS</t>
  </si>
  <si>
    <t>1.</t>
  </si>
  <si>
    <t>TENDER DOCUMENTS</t>
  </si>
  <si>
    <t>The Tender Documents provided for these works consist of:-</t>
  </si>
  <si>
    <t>a)</t>
  </si>
  <si>
    <t>b)</t>
  </si>
  <si>
    <t xml:space="preserve">c) </t>
  </si>
  <si>
    <t>Form of Surety Undertaking</t>
  </si>
  <si>
    <t>d)</t>
  </si>
  <si>
    <t>Bills of Quantities</t>
  </si>
  <si>
    <t>e)</t>
  </si>
  <si>
    <t>Drawings</t>
  </si>
  <si>
    <t>2.</t>
  </si>
  <si>
    <t>DELIVERY OF TENDERS</t>
  </si>
  <si>
    <t xml:space="preserve">Tenders and all documents in connection therewith, as specified above must be delivered in an </t>
  </si>
  <si>
    <t>as stated on the letter accompanying these tender documents.</t>
  </si>
  <si>
    <t>Tenders will be opened at the time specified in the letter accompanying these tender documents.</t>
  </si>
  <si>
    <t>Tenders arriving later than the above time may not be considered.</t>
  </si>
  <si>
    <t>3.</t>
  </si>
  <si>
    <t>COMPLETION OF TENDERS</t>
  </si>
  <si>
    <t>All documents forming the Tender must be completed in ink and the offer must be made on</t>
  </si>
  <si>
    <t>the Form of Tender.</t>
  </si>
  <si>
    <t>The Tender shall be validly witnessed.</t>
  </si>
  <si>
    <t>c)</t>
  </si>
  <si>
    <t>The Contractor is required to check the numbers of pages and should any be found to be missing</t>
  </si>
  <si>
    <t>or in duplicate or the figures or writing indistinct, he must notify the Architect or the Quantity</t>
  </si>
  <si>
    <t>Surveyor immediately and have the same rectified. Should the contractor be in doubt about</t>
  </si>
  <si>
    <t>the precise meaning of any item, word or figure, for any reason whatsoever, or observe any</t>
  </si>
  <si>
    <t>apparent omission of words or figures, he must inform the Architect or the Quantity Surveyor</t>
  </si>
  <si>
    <t>in order that the correct meaning may be decided upon before the date for the submission of</t>
  </si>
  <si>
    <t>the Tender.</t>
  </si>
  <si>
    <t xml:space="preserve">No liability whatsoever will be admitted nor claim allowed in respect of errors in the </t>
  </si>
  <si>
    <t>Contractor's Tender due to mistakes in the Bill of Quantities which should have been rectified</t>
  </si>
  <si>
    <t>in the manner described above.</t>
  </si>
  <si>
    <t>The contractor shall not alter or otherwise qualify any text of these Bill of Quantities. Any</t>
  </si>
  <si>
    <t>alteration or qualification made without authority will be ignored and the text of these Bills</t>
  </si>
  <si>
    <t>of Quantities as printed will be adhered to.</t>
  </si>
  <si>
    <t>f)</t>
  </si>
  <si>
    <t xml:space="preserve">The contractor shall be deemed to have made allowance in his prices generally to cover items </t>
  </si>
  <si>
    <t>of preliminaries or other items, if these have not been priced against the respective items.</t>
  </si>
  <si>
    <t>g)</t>
  </si>
  <si>
    <t>In no case will any expense incurred by contractor in the preparation of this Tender be reimbursed.</t>
  </si>
  <si>
    <t>h)</t>
  </si>
  <si>
    <t xml:space="preserve">The contractor will be solely responsible for the accurate and timely ordering of materials in </t>
  </si>
  <si>
    <t>accordance with the drawings and Architect's instructions and no claim for any loss or</t>
  </si>
  <si>
    <t>expense will be entertained for orders for materials which are based upon the Bill of Quantities.</t>
  </si>
  <si>
    <t>Neither will any extension of time be granted for materials being delivered late due to late ordering.</t>
  </si>
  <si>
    <t>i)</t>
  </si>
  <si>
    <t xml:space="preserve">The Bills of Quantities must be priced in Kenyan Currency, ie, Shillings and Cents. </t>
  </si>
  <si>
    <r>
      <t xml:space="preserve">The Tender rates shall be </t>
    </r>
    <r>
      <rPr>
        <b/>
        <sz val="10"/>
        <rFont val="Arial Narrow"/>
        <family val="2"/>
      </rPr>
      <t>Inclusive of VAT.</t>
    </r>
  </si>
  <si>
    <t>4.</t>
  </si>
  <si>
    <t>CORRECTION OF ERRORS IN TENDER</t>
  </si>
  <si>
    <t>Arithmetical errors including but not limited to errors in extensions, additions, transfers and discounts</t>
  </si>
  <si>
    <t>offered by the tenderer will be rectified in the following manner:</t>
  </si>
  <si>
    <t>The total of tender price as submitted will not be adjusted if errors in computation of the tender or other</t>
  </si>
  <si>
    <t>mistakes are found during examination of the tender.</t>
  </si>
  <si>
    <t>If there is a discrepancy between the unit price and the extended price that is obtained by multiplying</t>
  </si>
  <si>
    <t>the unit price and the quantity, the unit price shall prevail and the extended price shall be corrected.</t>
  </si>
  <si>
    <t>The corrected total of the tender will be adjusted by way of a percentage addition or omission to the</t>
  </si>
  <si>
    <t>builder's work content of the tender, excluding prime cost and provisional sums but including the</t>
  </si>
  <si>
    <t>preliminaries, so that the total tender, after adjustment, remains as the same as the lumpsum tender offer.</t>
  </si>
  <si>
    <t>If there is discrepancy between words and figures, the amount in words will prevail.</t>
  </si>
  <si>
    <t>FORM OF TENDER</t>
  </si>
  <si>
    <t>Dear Sir/Madam,</t>
  </si>
  <si>
    <t>FIXED PRICE TENDER</t>
  </si>
  <si>
    <r>
      <t xml:space="preserve">Tender figure including all Prime Cost Sums, Provisional Sums, Contingencies and </t>
    </r>
    <r>
      <rPr>
        <b/>
        <sz val="10"/>
        <rFont val="Arial Narrow"/>
        <family val="2"/>
      </rPr>
      <t xml:space="preserve">VAT </t>
    </r>
    <r>
      <rPr>
        <sz val="10"/>
        <rFont val="Arial Narrow"/>
        <family val="2"/>
      </rPr>
      <t>and based on a fixed price contract in which the conditions of contract clauses 35.3, 35.4, 35.5, and 35.6 are NOT applicable.</t>
    </r>
  </si>
  <si>
    <t>K. SHILLINGS (WORDS)        ……………………………………………………………………………………………………………</t>
  </si>
  <si>
    <t xml:space="preserve">                                               ……………………………………………………………………………………………………………………………………………..</t>
  </si>
  <si>
    <t>K.SHS. (FIGURES)                 ……………………………………………………………………………………………………………</t>
  </si>
  <si>
    <t>TIME FOR COMPLETION</t>
  </si>
  <si>
    <t>Further we the undersigned, agree to complete the whole of the works within the time stated below from the date of possession of the site as defined within the Conditions of Contract:-</t>
  </si>
  <si>
    <t>WORDS :                             ……………………………………   WEEKS</t>
  </si>
  <si>
    <t>FIGURES :                            ……………………………………   WEEKS</t>
  </si>
  <si>
    <t>PROVISON OF BOND</t>
  </si>
  <si>
    <t>Further we, the undersigned, agree that if our tender is accepted, we will enter into a Bond for the due performance of the Contract .</t>
  </si>
  <si>
    <t>TENDER VALIDITY PERIOD</t>
  </si>
  <si>
    <t>Further we, the undersigned, agree that unless and until a formal agreement is executed, this Tender together with your acceptance thereof, shall constitute a binding Contract between us, and this Tender shall remain a valid offer for Ninety (90) Days.</t>
  </si>
  <si>
    <t>EXAMINATION OF TENDER DOCUMENTS</t>
  </si>
  <si>
    <t>Further, we the undersigned, have examined all the documents detailed previously which will form part of this Contract, together with Instructions to Tenderers, and we have no further questions relating to them and have personally signed each document as identification.</t>
  </si>
  <si>
    <t>Further we, the undersigned, understand that the lowest, or any portion of any Tender will not necessarily be accepted nor will any expenses incurred by the Tenderer in the preparation of this Tender be allowed.</t>
  </si>
  <si>
    <t>SIGNATURE OF TENDERER</t>
  </si>
  <si>
    <t>................................................................</t>
  </si>
  <si>
    <t>NAME OF TENDER (CAPITALS)</t>
  </si>
  <si>
    <t>ADDRESS OF TENDERER (CAPITALS)</t>
  </si>
  <si>
    <t>DATE:</t>
  </si>
  <si>
    <t>WITENESSED BY</t>
  </si>
  <si>
    <t>SIGNATURE OF WITNESS:</t>
  </si>
  <si>
    <t>NAME OF WITNESS (CAPITALS)</t>
  </si>
  <si>
    <t>ADDRESS OF WITNESS (CAPITALS)</t>
  </si>
  <si>
    <t>SURETY UNDERTAKING</t>
  </si>
  <si>
    <t>Dear Sir,</t>
  </si>
  <si>
    <t>We agree to enter into a Bond under the above terms within seven days of being called upon to do so.</t>
  </si>
  <si>
    <t xml:space="preserve">                                                                          ( Authorised by Power of Attorney No…………………………………….)</t>
  </si>
  <si>
    <t>WITNESSED BY:</t>
  </si>
  <si>
    <t>Signature of Witness:                                 …………………………………………………………………………………………………………….</t>
  </si>
  <si>
    <t>Name of Witness:                                        …………………………………………………………………………………………………………….</t>
  </si>
  <si>
    <t>Address of Witness:                                    ……………………………………………………………………………………………………………</t>
  </si>
  <si>
    <t xml:space="preserve">                                                                        </t>
  </si>
  <si>
    <t>Date:                                                              …………………………………………………………………………………………………………….</t>
  </si>
  <si>
    <t>Note:</t>
  </si>
  <si>
    <t>1. The rates and prices shall be inclusive of VAT currently at 16%</t>
  </si>
  <si>
    <t>ITEM</t>
  </si>
  <si>
    <t>UNIT</t>
  </si>
  <si>
    <t xml:space="preserve">PARTIES TO THE CONTRACT </t>
  </si>
  <si>
    <t>P.1</t>
  </si>
  <si>
    <t>NOTE</t>
  </si>
  <si>
    <r>
      <t xml:space="preserve">ii)  THE ARCHITECT.   The "Architect" is </t>
    </r>
    <r>
      <rPr>
        <b/>
        <sz val="10"/>
        <color rgb="FF000000"/>
        <rFont val="Arial Narrow"/>
        <family val="2"/>
      </rPr>
      <t xml:space="preserve"> </t>
    </r>
  </si>
  <si>
    <t>iii)  THE QUANTITY SURVEYOR.   The "Quantity</t>
  </si>
  <si>
    <t>iv)  THE STRUCTURAL &amp; CIVIL ENGINEER.   The</t>
  </si>
  <si>
    <t>iv)  THE SERVICE ENGINEER.   The</t>
  </si>
  <si>
    <t xml:space="preserve"> "Service Engineer" is </t>
  </si>
  <si>
    <t>P.O. Box…...</t>
  </si>
  <si>
    <t>The Employer has appointed the undernoted engineers and other</t>
  </si>
  <si>
    <t xml:space="preserve"> consultants to render professional services in accordance with the</t>
  </si>
  <si>
    <t xml:space="preserve"> Conditions of Contract.  </t>
  </si>
  <si>
    <t>Total Carried to Summary of Preliminaries</t>
  </si>
  <si>
    <t>P.2</t>
  </si>
  <si>
    <t>DESCRIPTION OF SITE</t>
  </si>
  <si>
    <t>The Contractor should arrange to visit the site and shall be deemed</t>
  </si>
  <si>
    <t xml:space="preserve"> to have acquainted himself therewith as to the nature of topography, site conditions, position </t>
  </si>
  <si>
    <t xml:space="preserve"> and means of access etc and no claims in this connection will be allowed. </t>
  </si>
  <si>
    <t xml:space="preserve"> No claims will be allowed for travelling expenses which may be</t>
  </si>
  <si>
    <t xml:space="preserve"> incurred by the Contractor in visiting the site or preparing the tender</t>
  </si>
  <si>
    <t xml:space="preserve"> for the works.</t>
  </si>
  <si>
    <t>The Contractor must obtain the approval of the Architect regarding</t>
  </si>
  <si>
    <t xml:space="preserve"> the use of any materials found on the site or fill obtained from</t>
  </si>
  <si>
    <t xml:space="preserve"> demolition work.</t>
  </si>
  <si>
    <t>P.3</t>
  </si>
  <si>
    <t xml:space="preserve">DESCRIPTION OF WORKS AND SCOPE OF CONTRACT </t>
  </si>
  <si>
    <t xml:space="preserve">CONTRACTORS WORK </t>
  </si>
  <si>
    <t xml:space="preserve"> following approximate area:</t>
  </si>
  <si>
    <t>Appx Area</t>
  </si>
  <si>
    <t>Total Area</t>
  </si>
  <si>
    <t>Other works include:</t>
  </si>
  <si>
    <t>Related external works</t>
  </si>
  <si>
    <t>Electro - Mechanical services installations</t>
  </si>
  <si>
    <t xml:space="preserve">Mechanical Works ,Electrical Works and Specialist Works will be executed </t>
  </si>
  <si>
    <t>by a specialist. The tenderer must attach the profiles of his proposed</t>
  </si>
  <si>
    <t>electromechanical specialist in his tender. The Architect may reject any</t>
  </si>
  <si>
    <t>unresponsive specialist and may appoint a Nominated subcontractor</t>
  </si>
  <si>
    <t>who shall contract with the main contractor for due performance of the</t>
  </si>
  <si>
    <t>specialist work.</t>
  </si>
  <si>
    <t>The contractor is required to visit the site to familiarise with the proposed</t>
  </si>
  <si>
    <t>works to be done and the site conditions. Prior appointment with The</t>
  </si>
  <si>
    <t>Architect  will facilitate in the site visit.</t>
  </si>
  <si>
    <t>P.4</t>
  </si>
  <si>
    <t xml:space="preserve">FORM OF CONTRACT </t>
  </si>
  <si>
    <t>The Contractor will be required to enter into a contract which will be</t>
  </si>
  <si>
    <t xml:space="preserve"> the current Form of Agreement and Conditions of Building Contract</t>
  </si>
  <si>
    <t xml:space="preserve"> published by the Joint Building Council, Kenya (April 1999 Edition)</t>
  </si>
  <si>
    <t xml:space="preserve"> excepting in so far as varied hereafter. </t>
  </si>
  <si>
    <t xml:space="preserve">Allow for purchase of 2No original copies of the Form of Agreement and Conditions </t>
  </si>
  <si>
    <t>of Contract from Joint Building Council or Architectural Association of Kenya which</t>
  </si>
  <si>
    <t xml:space="preserve"> shall be handed to the Architect or Quantity Surveyor for filling and subsequently </t>
  </si>
  <si>
    <t>presented to contractor and employer for signing. The documents must be serialized</t>
  </si>
  <si>
    <t>The Contractor's attention is called to the following clauses of the</t>
  </si>
  <si>
    <t xml:space="preserve"> Conditions of Contract which shall be read as incorporated herein and</t>
  </si>
  <si>
    <t xml:space="preserve"> he shall allow any sum which he considers necessary for the</t>
  </si>
  <si>
    <t xml:space="preserve"> observance of such conditions. </t>
  </si>
  <si>
    <t>P.5</t>
  </si>
  <si>
    <t>Clause 1.0</t>
  </si>
  <si>
    <t xml:space="preserve">Definitions </t>
  </si>
  <si>
    <t>P.6</t>
  </si>
  <si>
    <t>Clause 2.0</t>
  </si>
  <si>
    <t xml:space="preserve">Articles of Agreement </t>
  </si>
  <si>
    <t xml:space="preserve">Sub clause 2.6 shall be deleted </t>
  </si>
  <si>
    <t xml:space="preserve">Sub clause 2.9 shall be deleted </t>
  </si>
  <si>
    <t xml:space="preserve">Sub clause 2.12 shall be deleted </t>
  </si>
  <si>
    <t>P.7</t>
  </si>
  <si>
    <t>Clause 3.0</t>
  </si>
  <si>
    <t xml:space="preserve">General obligations of the Employer </t>
  </si>
  <si>
    <t>P.8</t>
  </si>
  <si>
    <t>Clause 4.0</t>
  </si>
  <si>
    <t xml:space="preserve">General obligations of the Contractor </t>
  </si>
  <si>
    <t xml:space="preserve">Sub clause 4.1 the part reading "unless it </t>
  </si>
  <si>
    <t xml:space="preserve">is legally or physically impossible to do" </t>
  </si>
  <si>
    <t xml:space="preserve">will be deleted </t>
  </si>
  <si>
    <t>P.9</t>
  </si>
  <si>
    <t>Clause 5.0</t>
  </si>
  <si>
    <t xml:space="preserve">General obligations of the Architect </t>
  </si>
  <si>
    <t>P.10</t>
  </si>
  <si>
    <t>Clause 6.0</t>
  </si>
  <si>
    <t xml:space="preserve">General obligations of the Quantity </t>
  </si>
  <si>
    <t>Surveyor</t>
  </si>
  <si>
    <t>P.11</t>
  </si>
  <si>
    <t>Clause 7.0</t>
  </si>
  <si>
    <t xml:space="preserve">Contract documents </t>
  </si>
  <si>
    <t xml:space="preserve">NOTES: </t>
  </si>
  <si>
    <t>i) Drawings from which the Contract documents have been prepared</t>
  </si>
  <si>
    <t xml:space="preserve"> are included in the tender documents. </t>
  </si>
  <si>
    <t>ii) Before submitting tenders Contractors may examine all the</t>
  </si>
  <si>
    <t xml:space="preserve"> drawings (which may be seen at the offices of the Consultants during</t>
  </si>
  <si>
    <t xml:space="preserve"> normal office hours) and satisfy themselves regarding all details as no</t>
  </si>
  <si>
    <t xml:space="preserve"> claim by reason of ignorance to this connection will be entertained. </t>
  </si>
  <si>
    <t>iii) The Contractor shall satisfy himself as to the correctness of all</t>
  </si>
  <si>
    <t xml:space="preserve"> drawings and measurements.   If the Contractor finds any discrepancy</t>
  </si>
  <si>
    <t xml:space="preserve"> in the drawings or between the drawings and the Bills of Quantities,</t>
  </si>
  <si>
    <t xml:space="preserve"> he shall immediately refer the same to the Consultants who shall</t>
  </si>
  <si>
    <t xml:space="preserve"> decide which shall be followed. </t>
  </si>
  <si>
    <t>iv) Figured dimensions will be used in preference to scales mentioned</t>
  </si>
  <si>
    <t xml:space="preserve"> on or attached to any drawing. </t>
  </si>
  <si>
    <t>P.12</t>
  </si>
  <si>
    <t>Clause 8.0  Contract bills and contract price Sub clause 8.1 amend</t>
  </si>
  <si>
    <t xml:space="preserve"> "The Employer" to the "The Architect". </t>
  </si>
  <si>
    <t xml:space="preserve">i)  Exceptions to the Standard Method of Measurement:  </t>
  </si>
  <si>
    <t>Composite descriptions incorporating items which would be subject to</t>
  </si>
  <si>
    <t xml:space="preserve"> separate measurement are included.  The Contractor shall include for</t>
  </si>
  <si>
    <t xml:space="preserve"> all works necessary to complete the works. </t>
  </si>
  <si>
    <t>ii) All work in this Contract that is liable to adjustment has been</t>
  </si>
  <si>
    <t xml:space="preserve"> measured as "Provisional" in these Bills of Quantities and no</t>
  </si>
  <si>
    <t xml:space="preserve"> excavation or foundation work or other work so described shall be</t>
  </si>
  <si>
    <t xml:space="preserve"> filled in or covered up until all measurements needed for the</t>
  </si>
  <si>
    <t xml:space="preserve"> adjustment of variations under Clause 30.0 of the Conditions of</t>
  </si>
  <si>
    <t xml:space="preserve"> Contract have been made by the Quantity Surveyor. </t>
  </si>
  <si>
    <t xml:space="preserve">iii) Any unauthorised alteration or qualification made to the  </t>
  </si>
  <si>
    <t>text of the Bills of Quantities may cause the tender to be disqualified</t>
  </si>
  <si>
    <t xml:space="preserve"> and will in any case be ignored. </t>
  </si>
  <si>
    <t>iv) All items of measured work shall be priced in detail and tenders</t>
  </si>
  <si>
    <t xml:space="preserve"> containing lump sums to cover trades or groups of work must be</t>
  </si>
  <si>
    <t xml:space="preserve"> broken down to show the price of each item before they will be</t>
  </si>
  <si>
    <t xml:space="preserve"> accepted.  Lump sums to cover several items of Preliminaries likewise</t>
  </si>
  <si>
    <t xml:space="preserve"> shall be broken down if so required. </t>
  </si>
  <si>
    <t>P.13</t>
  </si>
  <si>
    <t>Clause 9.0</t>
  </si>
  <si>
    <t xml:space="preserve">Contractor's site agent and other staff </t>
  </si>
  <si>
    <t>P.14</t>
  </si>
  <si>
    <t>Clause 10.0</t>
  </si>
  <si>
    <t xml:space="preserve">Clerk of Works </t>
  </si>
  <si>
    <t>P.15</t>
  </si>
  <si>
    <t>Clause 11.0</t>
  </si>
  <si>
    <t>Liability against injury to person and</t>
  </si>
  <si>
    <t xml:space="preserve">property </t>
  </si>
  <si>
    <t xml:space="preserve">In addition to the Conditions of the Contract and the  </t>
  </si>
  <si>
    <t>requirements contained hereinafter, the contractor's All Risks</t>
  </si>
  <si>
    <t xml:space="preserve">Policy shall cover the full value of the following and allow  for </t>
  </si>
  <si>
    <t xml:space="preserve">all costs thereof: </t>
  </si>
  <si>
    <t xml:space="preserve">i)  The works and temporary works  </t>
  </si>
  <si>
    <t xml:space="preserve">erected in performance of this Contract </t>
  </si>
  <si>
    <t xml:space="preserve">ii)  The materials on site, plant and tools </t>
  </si>
  <si>
    <t xml:space="preserve">iii) The cost and expense of removing  </t>
  </si>
  <si>
    <t xml:space="preserve">debris of the property insured, destroyed  </t>
  </si>
  <si>
    <t xml:space="preserve">and damaged by any peril insured </t>
  </si>
  <si>
    <t xml:space="preserve">iv)  Professional fees (to be allowed at 9% of the Contract Sum) </t>
  </si>
  <si>
    <t>P.16</t>
  </si>
  <si>
    <t>Clause 12.0 Insurance against injury to persons and property.</t>
  </si>
  <si>
    <t xml:space="preserve">The Contractor must maintain adequate Insurance against injury to personnel </t>
  </si>
  <si>
    <t>and property as detailed hereunder</t>
  </si>
  <si>
    <t xml:space="preserve">Insert the following as clause 12.1A: </t>
  </si>
  <si>
    <t>12.1A The Contractor shall effect and maintain the following</t>
  </si>
  <si>
    <t xml:space="preserve"> insurances as required by Clause 12.1 and shall allow for all costs  thereof: </t>
  </si>
  <si>
    <t>ii) Third Party (Public liability) for an indemnity of not less than Shs.</t>
  </si>
  <si>
    <t>500,000 for any one accident or series of accidents arising from the</t>
  </si>
  <si>
    <t xml:space="preserve"> same event (unlimited in aggregate). </t>
  </si>
  <si>
    <t>(ii) Should the Contractor already hold annual insurances covering the</t>
  </si>
  <si>
    <t xml:space="preserve"> whole of his activities, and the indemnity required under this Contract</t>
  </si>
  <si>
    <t xml:space="preserve"> exceeds the indemnity under the existing policy/ies, then further</t>
  </si>
  <si>
    <t xml:space="preserve"> insurance shall be effected and maintained to cover such excess. </t>
  </si>
  <si>
    <t>(iii) The Contractor shall ensure that all sub-contractors effect and</t>
  </si>
  <si>
    <t xml:space="preserve"> maintain such insurances as are necessary to cover their liabilities in</t>
  </si>
  <si>
    <t xml:space="preserve"> respect of injury to persons and property and Workmen's</t>
  </si>
  <si>
    <t xml:space="preserve"> Compensation. </t>
  </si>
  <si>
    <t>P.17</t>
  </si>
  <si>
    <t>Clause 13.0 Insurance of the Works (Contractor's liability)</t>
  </si>
  <si>
    <t>P.18</t>
  </si>
  <si>
    <t>Clause 14.0 Insurance of the Works (Employers liability)</t>
  </si>
  <si>
    <t>This clause is NOT applicable and shall be deleted in its entirety</t>
  </si>
  <si>
    <t>P.19</t>
  </si>
  <si>
    <t xml:space="preserve">Clause 15.0 Insurance of the Works (Works of alteration etc.,) </t>
  </si>
  <si>
    <t>P.20</t>
  </si>
  <si>
    <t>Clause 16.0 Performance bond</t>
  </si>
  <si>
    <t>Note: Perfomance Bond of 10% of Contract Sum shall be mandatory requirement</t>
  </si>
  <si>
    <t>Sub clause 16.2 is not applicable and shall be deleted in its entirety.</t>
  </si>
  <si>
    <t>P.21</t>
  </si>
  <si>
    <t>Clause 17.0 Compliance with regulations, notices etc.,</t>
  </si>
  <si>
    <t>P.22</t>
  </si>
  <si>
    <t>Clause 18.0 Programme of Works</t>
  </si>
  <si>
    <t>P.23</t>
  </si>
  <si>
    <t>Clause 19.0 Access to the Works</t>
  </si>
  <si>
    <t>P.24</t>
  </si>
  <si>
    <t>Clause 20.0 Possession of site and commencement of Works</t>
  </si>
  <si>
    <t>P.25</t>
  </si>
  <si>
    <t>Clause 21.0 Levelling and setting out</t>
  </si>
  <si>
    <t>P.26</t>
  </si>
  <si>
    <t xml:space="preserve">Clause 22.0 Architect's Instructions </t>
  </si>
  <si>
    <t>P.27</t>
  </si>
  <si>
    <t>Clause 23.0 Specifications of goods, materials and workmanship</t>
  </si>
  <si>
    <t>Sub clause 23.7 shall be deleted in its entirety</t>
  </si>
  <si>
    <t>P.28</t>
  </si>
  <si>
    <t>Clause 24.0 Samples and tests</t>
  </si>
  <si>
    <t>P.29</t>
  </si>
  <si>
    <t>Clause 25.0 Royalties and patent rights</t>
  </si>
  <si>
    <t>P.30</t>
  </si>
  <si>
    <t>Clause 26.0 Assignment</t>
  </si>
  <si>
    <t>P.31</t>
  </si>
  <si>
    <t>Clause 27.0 Subletting</t>
  </si>
  <si>
    <t>P.32</t>
  </si>
  <si>
    <t>Clause 28.0 Suspension of the Works by the Architect</t>
  </si>
  <si>
    <t>P.33</t>
  </si>
  <si>
    <t>Clause 29.0 Suspension of the Works by the Contractor</t>
  </si>
  <si>
    <t>P.34</t>
  </si>
  <si>
    <t xml:space="preserve">Clause 30.0 Variations </t>
  </si>
  <si>
    <t>Sub clause 30.2 the part reading "provided that no such instructions</t>
  </si>
  <si>
    <t xml:space="preserve"> shall substantially change the scope or object of the contract without</t>
  </si>
  <si>
    <t xml:space="preserve"> the consent of the Employer and the Contractor" shall be deleted</t>
  </si>
  <si>
    <t>Sub clause 30.3 shall be deleted in its entirety</t>
  </si>
  <si>
    <t>Insert the following as Sub clause 30.6.5: "'Where a Prime Cost rate is</t>
  </si>
  <si>
    <t xml:space="preserve"> inserted in the Bills of Quantities for the supply of any materials or</t>
  </si>
  <si>
    <t xml:space="preserve"> items, adjustment to the prime cost rate shall be undertaken by the</t>
  </si>
  <si>
    <t xml:space="preserve"> Quantity Surveyor in accordance with the following rules </t>
  </si>
  <si>
    <t>The net difference plus five percent (5%) between the Prime Cost</t>
  </si>
  <si>
    <t xml:space="preserve"> rate and the approved purchase rate as accepted by the Consultants,</t>
  </si>
  <si>
    <t xml:space="preserve"> less any trade  and other discounts and excluding Value Added Tax,</t>
  </si>
  <si>
    <t xml:space="preserve"> shall be added to or deducted from the Contract Sum.  No other</t>
  </si>
  <si>
    <t xml:space="preserve"> adjustment to the Prime Cost rate of the material shall be allowed"  </t>
  </si>
  <si>
    <t>The following words shall be added to the end of sub clause 30.9:</t>
  </si>
  <si>
    <t xml:space="preserve"> "The conditions of this sub clause do not apply to works undertaken</t>
  </si>
  <si>
    <t xml:space="preserve"> by another contractor under Architects Instructions issued in</t>
  </si>
  <si>
    <t xml:space="preserve"> accordance with clause 22.2 of the Conditions of Contract".  </t>
  </si>
  <si>
    <t>P.35</t>
  </si>
  <si>
    <t>Clause 31.0</t>
  </si>
  <si>
    <t>Nominated sub-contractors</t>
  </si>
  <si>
    <t>NOTES:</t>
  </si>
  <si>
    <t>i)  The Contractor shall be responsible for giving all</t>
  </si>
  <si>
    <t xml:space="preserve"> necessary directions to Nominated Sub-contractors,</t>
  </si>
  <si>
    <t xml:space="preserve"> ascertaining their requirements, co-ordination of their work</t>
  </si>
  <si>
    <t xml:space="preserve"> and arranging for them to be on site at the proper time for the</t>
  </si>
  <si>
    <t xml:space="preserve"> orderly progress of the Works and for agreeing accurate</t>
  </si>
  <si>
    <t xml:space="preserve"> dimensions in regard to setting out, holes, chases, notchings</t>
  </si>
  <si>
    <t xml:space="preserve"> and the like.  He shall place all orders with Nominated</t>
  </si>
  <si>
    <t xml:space="preserve"> Sub-contractors clearly on his own behalf and shall not</t>
  </si>
  <si>
    <t xml:space="preserve"> pledge the credit of the Employer nor shall there be created</t>
  </si>
  <si>
    <t xml:space="preserve"> any privity of contract as between the Employer and the</t>
  </si>
  <si>
    <t xml:space="preserve"> Nominated Sub-contractor.  The Contractor must enter into a</t>
  </si>
  <si>
    <t xml:space="preserve"> written sub-contract using an approved form and must</t>
  </si>
  <si>
    <t xml:space="preserve"> deposit with the Architect signed copies thereof</t>
  </si>
  <si>
    <t>ii)  When tendering for any works covered by Prime</t>
  </si>
  <si>
    <t xml:space="preserve"> Cost and Provisional Sums the Contractor shall be treated as</t>
  </si>
  <si>
    <t xml:space="preserve"> any other Nominated Sub-Contractor or Supplier</t>
  </si>
  <si>
    <t>P.36</t>
  </si>
  <si>
    <t>Clause 32.0</t>
  </si>
  <si>
    <t>Nominated suppliers</t>
  </si>
  <si>
    <t xml:space="preserve">i)  The Contractor shall be responsible for placing all </t>
  </si>
  <si>
    <t xml:space="preserve">orders for materials or goods with Nominated Suppliers </t>
  </si>
  <si>
    <t xml:space="preserve">clearly on his own behalf and shall not pledge the credit of </t>
  </si>
  <si>
    <t xml:space="preserve">the Employer either directly or indirectly.  He shall arrange </t>
  </si>
  <si>
    <t xml:space="preserve">for the delivery of all materials or goods at the proper time </t>
  </si>
  <si>
    <t>for the ordered progress of the Works.</t>
  </si>
  <si>
    <t>P.37</t>
  </si>
  <si>
    <t>Clause 33.0 Work by other persons engaged by the Employer</t>
  </si>
  <si>
    <t xml:space="preserve"> NOTE:  </t>
  </si>
  <si>
    <t>Works to be executed by others and not forming part of this contract</t>
  </si>
  <si>
    <t xml:space="preserve"> are described in the Preliminaries Section of the Contract Bills under</t>
  </si>
  <si>
    <t xml:space="preserve"> the heading of Description of Works and Scope of Contract. The</t>
  </si>
  <si>
    <t xml:space="preserve"> employer reserves the right to engage any other contractors to carry</t>
  </si>
  <si>
    <t xml:space="preserve"> out works on any part of the site and the contractor will at all times</t>
  </si>
  <si>
    <t xml:space="preserve"> grant access to such contactors duly appointed by the employer.</t>
  </si>
  <si>
    <t>P.38</t>
  </si>
  <si>
    <t xml:space="preserve">Clause 34.0 Payments </t>
  </si>
  <si>
    <t>Sub clause 34.14.3 shall be deleted in its entirety</t>
  </si>
  <si>
    <t>Sub clause  34.14.4 shall be deleted in its entirety</t>
  </si>
  <si>
    <t>Sub clause 34.15 shall be deleted in its entirety</t>
  </si>
  <si>
    <t xml:space="preserve">NOTES:  </t>
  </si>
  <si>
    <t>i) At the intervals stated, Certificates shall be issued provided the</t>
  </si>
  <si>
    <t xml:space="preserve"> amounts of such Certificates are in accordance with clause 34.4 of the</t>
  </si>
  <si>
    <t xml:space="preserve"> Conditions of Contract.  When applying for a certificate, the</t>
  </si>
  <si>
    <t xml:space="preserve"> Contractor shall furnish the Quantity Surveyor with a detailed</t>
  </si>
  <si>
    <t xml:space="preserve"> approximate statement of the value of the work executed and all</t>
  </si>
  <si>
    <t xml:space="preserve"> materials on site in application for payment prior to valuation.</t>
  </si>
  <si>
    <t xml:space="preserve"> Contractor’s application shall be delivered to the Quantity Surveyor at</t>
  </si>
  <si>
    <t xml:space="preserve"> least 3 days prior to valuation date. </t>
  </si>
  <si>
    <t>ii) Subsequent Certificates will not be issued to the Contractor by the</t>
  </si>
  <si>
    <t xml:space="preserve"> Consultants until satisfactory proof has been given by the Contractor</t>
  </si>
  <si>
    <t xml:space="preserve"> that Nominated Sub-Contractors and Nominated Suppliers have been</t>
  </si>
  <si>
    <t xml:space="preserve"> paid the amounts included for them in the previous Certificates to the</t>
  </si>
  <si>
    <t xml:space="preserve"> Contractor.  </t>
  </si>
  <si>
    <t>The Employer reserves the right to make direct payments to</t>
  </si>
  <si>
    <t xml:space="preserve"> Nominated Sub-Contractors and Suppliers.  </t>
  </si>
  <si>
    <t>iii) All documents necessary for the purpose of the composition of the</t>
  </si>
  <si>
    <t xml:space="preserve"> Final Account including all documents relating to the accounts of</t>
  </si>
  <si>
    <t xml:space="preserve"> Nominated Sub-contractors and Suppliers shall be passed to the</t>
  </si>
  <si>
    <t xml:space="preserve"> Quantity Surveyor as and when available during the progress of the</t>
  </si>
  <si>
    <t xml:space="preserve"> Works and not later than one month after the Date of Practical</t>
  </si>
  <si>
    <t xml:space="preserve"> Completion.</t>
  </si>
  <si>
    <t>P.39</t>
  </si>
  <si>
    <t>Clause 35.0</t>
  </si>
  <si>
    <t>Fluctuations</t>
  </si>
  <si>
    <t>The Contract will be FIXED PRICE</t>
  </si>
  <si>
    <t>Clauses 35.2 to 35.5 shall be deleted.</t>
  </si>
  <si>
    <t>P.40</t>
  </si>
  <si>
    <t>Clause 36.0</t>
  </si>
  <si>
    <t>Extension of Time</t>
  </si>
  <si>
    <t>DELETE Sub clause 36.1.10 and insert:</t>
  </si>
  <si>
    <t>By the Contractor's inability for reasons beyond his control</t>
  </si>
  <si>
    <t xml:space="preserve"> and which he could not reasonably have foreseen at the date</t>
  </si>
  <si>
    <t xml:space="preserve"> of  this Contract to obtain delivery upon the works of such</t>
  </si>
  <si>
    <t xml:space="preserve"> imported goods or materials imported from outside the</t>
  </si>
  <si>
    <t xml:space="preserve"> Country in which the Contract is being executed as are</t>
  </si>
  <si>
    <t xml:space="preserve"> essential to the proper out of the Works".</t>
  </si>
  <si>
    <t>Sub clause 36.1.15 shall be deleted</t>
  </si>
  <si>
    <t>Sub clause 36.2 the period of thirty days shall be amended to</t>
  </si>
  <si>
    <t xml:space="preserve"> ninety days</t>
  </si>
  <si>
    <t>Sub clause 36.3 the period of thirty days shall be amended to</t>
  </si>
  <si>
    <t xml:space="preserve"> ninety days.</t>
  </si>
  <si>
    <t>Sub clause 36.5 the period of thirty days shall be amended to</t>
  </si>
  <si>
    <t>Sub clause 36.6 the period of thirty days shall be amended to</t>
  </si>
  <si>
    <t xml:space="preserve">i)  The Contractor shall order all materials </t>
  </si>
  <si>
    <t>to be obtained from overseas immediately upon signing the contract</t>
  </si>
  <si>
    <t xml:space="preserve"> and shall order materials to be obtained from local sources as early as</t>
  </si>
  <si>
    <t xml:space="preserve"> necessary to ensure that such materials are on site when required for</t>
  </si>
  <si>
    <t xml:space="preserve"> the works.  However, before placing any order the Contractor must</t>
  </si>
  <si>
    <t xml:space="preserve"> obtain confirmation in writing, from the Architect, that the materials</t>
  </si>
  <si>
    <t xml:space="preserve"> specified are required for the Works and have not been varied in any</t>
  </si>
  <si>
    <t xml:space="preserve"> way in the light of altered requirements or planning.</t>
  </si>
  <si>
    <t>ii)  A claim for extension of time under sub-</t>
  </si>
  <si>
    <t>clause 36.1.10 will not be considered unless substantial proof is</t>
  </si>
  <si>
    <t xml:space="preserve"> submitted that every endeavour has been made by the Contractor to</t>
  </si>
  <si>
    <t xml:space="preserve"> avoid such delay.  As soon as any delay becomes apparent the</t>
  </si>
  <si>
    <t xml:space="preserve"> Architect and Quantity Surveyor must be notified in writing.</t>
  </si>
  <si>
    <t>P.41</t>
  </si>
  <si>
    <t>Clause 37.0 Loss and expense caused by disturbance of regular</t>
  </si>
  <si>
    <t xml:space="preserve"> progress of the Works</t>
  </si>
  <si>
    <t>P.42</t>
  </si>
  <si>
    <t>Clause 38.0 Termination of the contract by the Employer</t>
  </si>
  <si>
    <t>P.43</t>
  </si>
  <si>
    <t>Clause 39.0 Termination of the contract by the Contractor</t>
  </si>
  <si>
    <t>P.44</t>
  </si>
  <si>
    <t>Clause 40.0 Termination of the contract by either party</t>
  </si>
  <si>
    <t>P.45</t>
  </si>
  <si>
    <t>Clause 41.0 Practical completion and defects liability</t>
  </si>
  <si>
    <t>P.46</t>
  </si>
  <si>
    <t>Clause 42.0 Sectional completion</t>
  </si>
  <si>
    <t>P.47</t>
  </si>
  <si>
    <t>Clause 43.0 Damages for delay in completion</t>
  </si>
  <si>
    <t>P.48</t>
  </si>
  <si>
    <t>Clause 44.0 Antiquities and other objects of value</t>
  </si>
  <si>
    <t>P.49</t>
  </si>
  <si>
    <t>Clause 45.0 Settlement of disputes</t>
  </si>
  <si>
    <t>P.50</t>
  </si>
  <si>
    <t>APPENDIX TO CONDITIONS OF CONTRACT</t>
  </si>
  <si>
    <t>The Appendix to the Conditions of Contract will be filled in as follows:</t>
  </si>
  <si>
    <t>Clause</t>
  </si>
  <si>
    <t>Percentage to cover professional</t>
  </si>
  <si>
    <t>fees for insurance purposes only</t>
  </si>
  <si>
    <t>Name of the Contractor's surety</t>
  </si>
  <si>
    <t>Amount of surety</t>
  </si>
  <si>
    <t>10% of Contract Sum</t>
  </si>
  <si>
    <t>Name of Employer's surety</t>
  </si>
  <si>
    <t>Not applicable</t>
  </si>
  <si>
    <t xml:space="preserve">Period for submission of </t>
  </si>
  <si>
    <t>programme</t>
  </si>
  <si>
    <t>Within One week from date of</t>
  </si>
  <si>
    <t>commencement of the works</t>
  </si>
  <si>
    <t xml:space="preserve">Period for possession of site                 </t>
  </si>
  <si>
    <t xml:space="preserve"> 20.1         Within 2 weeks</t>
  </si>
  <si>
    <t>from the date of acceptance</t>
  </si>
  <si>
    <t>of tender</t>
  </si>
  <si>
    <t>Contract period</t>
  </si>
  <si>
    <t>Date for commencement of Works</t>
  </si>
  <si>
    <r>
      <t xml:space="preserve">Withing </t>
    </r>
    <r>
      <rPr>
        <b/>
        <sz val="10"/>
        <color rgb="FF000000"/>
        <rFont val="Arial Narrow"/>
        <family val="2"/>
      </rPr>
      <t>Two</t>
    </r>
    <r>
      <rPr>
        <sz val="10"/>
        <color indexed="8"/>
        <rFont val="Arial Narrow"/>
        <family val="2"/>
      </rPr>
      <t xml:space="preserve"> week</t>
    </r>
  </si>
  <si>
    <t>from acceptance of the tender</t>
  </si>
  <si>
    <t xml:space="preserve">Date for practical completion              </t>
  </si>
  <si>
    <t>20.2     As per tender</t>
  </si>
  <si>
    <t xml:space="preserve">Name of the bank for purposes </t>
  </si>
  <si>
    <t>31.14}  N/A</t>
  </si>
  <si>
    <t>of interest calculation</t>
  </si>
  <si>
    <t>32.4.5}  N/A</t>
  </si>
  <si>
    <t>34.6  Kenya Commercial Bank Ltd</t>
  </si>
  <si>
    <t>Interval for application of payment</t>
  </si>
  <si>
    <t>34.1  Per calendar month</t>
  </si>
  <si>
    <t>certificates</t>
  </si>
  <si>
    <t>Minimum amount of payment</t>
  </si>
  <si>
    <t xml:space="preserve">34.4  An amount </t>
  </si>
  <si>
    <t>equivalent to Two (2%) of the</t>
  </si>
  <si>
    <t>Contract Value</t>
  </si>
  <si>
    <t xml:space="preserve">Percentage of certified value </t>
  </si>
  <si>
    <t>retained (10%)</t>
  </si>
  <si>
    <t>Ten percent</t>
  </si>
  <si>
    <t>Limit of retention fund</t>
  </si>
  <si>
    <t xml:space="preserve">NO LIMIT/or An amount </t>
  </si>
  <si>
    <t xml:space="preserve">equivalent to Ten percent (10%) </t>
  </si>
  <si>
    <t>of the Contract Value</t>
  </si>
  <si>
    <t>Periods for release of interest on</t>
  </si>
  <si>
    <t>retention money to Contractor</t>
  </si>
  <si>
    <t>Period of final measurement and</t>
  </si>
  <si>
    <t>valuation</t>
  </si>
  <si>
    <t>Three (3) months</t>
  </si>
  <si>
    <t>Defects liability period</t>
  </si>
  <si>
    <t>6 Months</t>
  </si>
  <si>
    <t>Damages for delay in completion</t>
  </si>
  <si>
    <t>An amount equivalent to</t>
  </si>
  <si>
    <t xml:space="preserve">1% of the contract price </t>
  </si>
  <si>
    <t>per calendar month or part thereof</t>
  </si>
  <si>
    <t>Damages for delay in Sectional</t>
  </si>
  <si>
    <t xml:space="preserve">43.1  Pro-rata to the floor areas </t>
  </si>
  <si>
    <t>Completion</t>
  </si>
  <si>
    <t>of the buildings /areas agreed</t>
  </si>
  <si>
    <t xml:space="preserve"> for sectional completion</t>
  </si>
  <si>
    <t xml:space="preserve">GENERAL MATTERS </t>
  </si>
  <si>
    <t>P.52</t>
  </si>
  <si>
    <t>SUFFICIENCY OF TENDER</t>
  </si>
  <si>
    <t>The Contractor shall be deemed to have satisfied himself before</t>
  </si>
  <si>
    <t xml:space="preserve"> tendering as to the correctness and sufficiency of his Tender for the</t>
  </si>
  <si>
    <t xml:space="preserve"> works and of the rates and prices used in arriving at the lump sum</t>
  </si>
  <si>
    <t xml:space="preserve"> price(s) stated in the priced Bills of Quantities which rates and prices</t>
  </si>
  <si>
    <t xml:space="preserve"> shall cover all his obligations under the Contract and all matters and</t>
  </si>
  <si>
    <t xml:space="preserve"> things necessary for the proper completion and maintenance of the works</t>
  </si>
  <si>
    <t>P.53</t>
  </si>
  <si>
    <t>DEFINITIONS AND ABBREVIATIONS</t>
  </si>
  <si>
    <t>Abbreviations used in these Bills of Quantities shall be interpreted as</t>
  </si>
  <si>
    <t xml:space="preserve"> follows :</t>
  </si>
  <si>
    <t>Approved</t>
  </si>
  <si>
    <t>Shall mean</t>
  </si>
  <si>
    <t>approved by the Architect or</t>
  </si>
  <si>
    <t>the Engineers under the</t>
  </si>
  <si>
    <t>delegated authority of the</t>
  </si>
  <si>
    <t>Architect</t>
  </si>
  <si>
    <t>as directed</t>
  </si>
  <si>
    <t>shall mean</t>
  </si>
  <si>
    <t xml:space="preserve">as directed by the </t>
  </si>
  <si>
    <t>B.S.</t>
  </si>
  <si>
    <t xml:space="preserve">The current British </t>
  </si>
  <si>
    <t xml:space="preserve">Standard Specification </t>
  </si>
  <si>
    <t xml:space="preserve">published by the British </t>
  </si>
  <si>
    <t>Standards Institution, 2</t>
  </si>
  <si>
    <t xml:space="preserve">Park Street, London W.1. </t>
  </si>
  <si>
    <t>England</t>
  </si>
  <si>
    <t>Kilogrammes</t>
  </si>
  <si>
    <t>No or "N"</t>
  </si>
  <si>
    <t>Number</t>
  </si>
  <si>
    <t>L.M or "M"</t>
  </si>
  <si>
    <t>Linear Metres</t>
  </si>
  <si>
    <t>S.M or "M²"</t>
  </si>
  <si>
    <t>Square Metres</t>
  </si>
  <si>
    <t>C.M or "M3"</t>
  </si>
  <si>
    <t>Cubic metres</t>
  </si>
  <si>
    <t>Ditto</t>
  </si>
  <si>
    <t xml:space="preserve">The whole of the </t>
  </si>
  <si>
    <t xml:space="preserve">preceding  description </t>
  </si>
  <si>
    <t>except as qualified in the</t>
  </si>
  <si>
    <t xml:space="preserve">section in which it </t>
  </si>
  <si>
    <t>occurs.  Where it occurs in</t>
  </si>
  <si>
    <t xml:space="preserve">brackets it shall mean the </t>
  </si>
  <si>
    <t xml:space="preserve">whole of the preceding </t>
  </si>
  <si>
    <t xml:space="preserve">description which is </t>
  </si>
  <si>
    <t xml:space="preserve">contained within the </t>
  </si>
  <si>
    <t>approximate brackets.</t>
  </si>
  <si>
    <t>(M.S)</t>
  </si>
  <si>
    <t>Measured separately</t>
  </si>
  <si>
    <t>VAT</t>
  </si>
  <si>
    <t>shall mean Value Added Tax</t>
  </si>
  <si>
    <t>P.54</t>
  </si>
  <si>
    <t>SITE LEVELS</t>
  </si>
  <si>
    <t>Before commencing work the Contractor must arrange for and agree</t>
  </si>
  <si>
    <t xml:space="preserve"> with the Architect, Engineer and Quantity Surveyor the existing site</t>
  </si>
  <si>
    <t xml:space="preserve"> levels and similarly establish and agree a bench mark.</t>
  </si>
  <si>
    <t>P.55</t>
  </si>
  <si>
    <t>SETTING OUT</t>
  </si>
  <si>
    <t>The Contractor shall set out the Works in accordance with the</t>
  </si>
  <si>
    <t xml:space="preserve"> dimensions and levels shown on the drawings and shall be responsible</t>
  </si>
  <si>
    <t xml:space="preserve"> for the correctness of all dimensions and levels so set out by him and</t>
  </si>
  <si>
    <t xml:space="preserve"> will be required to amend all errors arising from inaccurate setting out</t>
  </si>
  <si>
    <t xml:space="preserve"> at his own cost and expense.  In the event of any error or discrepancy</t>
  </si>
  <si>
    <t xml:space="preserve"> in the dimensions or levels marked on the drawings being discovered,</t>
  </si>
  <si>
    <t xml:space="preserve"> such errors or discrepancies must be reported by the Contractor to the</t>
  </si>
  <si>
    <t xml:space="preserve"> Consultants for their immediate attention.</t>
  </si>
  <si>
    <t>No work shall be commenced by the Contractor until he has received</t>
  </si>
  <si>
    <t xml:space="preserve"> written instructions from the Architect to adjust such discrepancies</t>
  </si>
  <si>
    <t xml:space="preserve"> which may be proved.  Upon receipt of such instruction the</t>
  </si>
  <si>
    <t xml:space="preserve"> Contractor shall thereupon be responsible for adjustments necessary</t>
  </si>
  <si>
    <t xml:space="preserve"> to comply with such instruction, and no claim for extra expense or</t>
  </si>
  <si>
    <t xml:space="preserve"> relief from the provisions or clauses 21.0 of the Conditions of</t>
  </si>
  <si>
    <t xml:space="preserve"> Contract based on any discrepancy or error in the dimensions or levels</t>
  </si>
  <si>
    <t xml:space="preserve"> shown on the drawings may be made thereafter.</t>
  </si>
  <si>
    <t>Before any work  is commenced by sub-contractors or specialist</t>
  </si>
  <si>
    <t xml:space="preserve"> firms, dimensions must be checked on the site and/or buildings and</t>
  </si>
  <si>
    <t xml:space="preserve"> agreed with the Contractor, irrespective of the comparable dimensions</t>
  </si>
  <si>
    <t xml:space="preserve"> shown on the drawings.  The Contractor shall be responsible for the</t>
  </si>
  <si>
    <t xml:space="preserve"> accuracy of such dimensions.</t>
  </si>
  <si>
    <t>P.56</t>
  </si>
  <si>
    <t>SAMPLES</t>
  </si>
  <si>
    <t>The Contractor shall furnish at the earliest possible opportunity before</t>
  </si>
  <si>
    <t xml:space="preserve"> works commences and at his own cost, samples of materials or</t>
  </si>
  <si>
    <t xml:space="preserve"> workmanship that may be called for by the Architect for his approval</t>
  </si>
  <si>
    <t xml:space="preserve"> or rejection and any further samples in the case of rejection until such</t>
  </si>
  <si>
    <t xml:space="preserve"> samples are approved by the Consultants and such samples when</t>
  </si>
  <si>
    <t xml:space="preserve"> approved shall be the minimum standard for the works to which they apply.</t>
  </si>
  <si>
    <t>P.57</t>
  </si>
  <si>
    <t>SHOP DRAWINGS</t>
  </si>
  <si>
    <t>The Contractor shall prepare for scrutiny and issue to the Architect,</t>
  </si>
  <si>
    <t xml:space="preserve"> copies of detailed shop drawings of all specialist works.  Following</t>
  </si>
  <si>
    <t xml:space="preserve"> the Architect's checking of these shop drawings the Contractor shall</t>
  </si>
  <si>
    <t xml:space="preserve"> immediately amend them as necessary and when approved, promptly</t>
  </si>
  <si>
    <t xml:space="preserve"> issue to the Architect four copies for general use.</t>
  </si>
  <si>
    <t>The scrutiny of shop drawings by the Architect shall be for general</t>
  </si>
  <si>
    <t xml:space="preserve"> conformity, including conformity with the work of others and to</t>
  </si>
  <si>
    <t xml:space="preserve"> co-ordinate the contract work in space.  Such approval shall not imply</t>
  </si>
  <si>
    <t xml:space="preserve"> any further indication of correctness.</t>
  </si>
  <si>
    <t>P.58</t>
  </si>
  <si>
    <t>EXISTING PROPERTY AND ENVIRONMENT</t>
  </si>
  <si>
    <t>The Contractor shall take every precaution to avoid damage to all</t>
  </si>
  <si>
    <t xml:space="preserve"> existing property including roads, cables, drains, other services and</t>
  </si>
  <si>
    <t xml:space="preserve"> landscaping and he will be held responsible for all damage thereto,</t>
  </si>
  <si>
    <t xml:space="preserve"> arising from the execution of this Contract, and he shall make good all</t>
  </si>
  <si>
    <t xml:space="preserve"> such damage when directed at his own expense.</t>
  </si>
  <si>
    <t>P.59</t>
  </si>
  <si>
    <t>EXISTING SERVICES</t>
  </si>
  <si>
    <t>Prior to commencement of any work the Contractor is to ascertain</t>
  </si>
  <si>
    <t xml:space="preserve"> from the relevant authorities the exact position, depth and level of all</t>
  </si>
  <si>
    <t xml:space="preserve"> existing electric cables, water pipes or other services in the area and</t>
  </si>
  <si>
    <t xml:space="preserve"> he shall make whatever provisions may be required by the authorities</t>
  </si>
  <si>
    <t xml:space="preserve"> concerned for the support and protection of such services.  Any</t>
  </si>
  <si>
    <t xml:space="preserve"> damage or disturbance caused to any service shall be reported</t>
  </si>
  <si>
    <t xml:space="preserve"> immediately to the Architect and the relevant authority and shall be</t>
  </si>
  <si>
    <t xml:space="preserve"> made good to their satisfaction at the Contractor's expense.</t>
  </si>
  <si>
    <t>P.60</t>
  </si>
  <si>
    <t>PLANT, EQUIPMENT AND TOOLS</t>
  </si>
  <si>
    <t xml:space="preserve">The contractor shall provide at his own cost suitable and adequate plant, equipment </t>
  </si>
  <si>
    <t>and tools for proper and timely execution of the works. All plant, equipment and tools</t>
  </si>
  <si>
    <t>shall be in good working order and safe to operate and adequately insured against</t>
  </si>
  <si>
    <t>third party and public liabilities.</t>
  </si>
  <si>
    <t>P.61</t>
  </si>
  <si>
    <t xml:space="preserve">SCAFFOLDING </t>
  </si>
  <si>
    <t xml:space="preserve">The contractor shall provide at his cost suitable and adequate scaffolding for proper </t>
  </si>
  <si>
    <t xml:space="preserve">and timely execution of the works. The scaffolding shall also be provided to nominated </t>
  </si>
  <si>
    <t>subcontractors at contractor's cost.</t>
  </si>
  <si>
    <t xml:space="preserve">Erection of the scaffolding must comply with building code and safety regulations . The </t>
  </si>
  <si>
    <t>working platforms must be firmly fixed and must include guardrails for safety.</t>
  </si>
  <si>
    <t>The Architect shall approve the scaffolding and may instruct amendments to its design</t>
  </si>
  <si>
    <t>materials or construction. Any cost of complying to such instruction shall be borne</t>
  </si>
  <si>
    <t xml:space="preserve"> by the contractor.</t>
  </si>
  <si>
    <t>No timber used for scaffolding, formwork or similar purpose shall be</t>
  </si>
  <si>
    <t xml:space="preserve"> used afterwards in the permanent work.</t>
  </si>
  <si>
    <t>P.62</t>
  </si>
  <si>
    <t>HOISTING AND CRANAGE</t>
  </si>
  <si>
    <t>The contractor shall provide at his cost suitable and adequate hoisting plant for</t>
  </si>
  <si>
    <t xml:space="preserve">proper and timely execution of the works. </t>
  </si>
  <si>
    <t xml:space="preserve">The plant must comply with the building code and its design and erection must be to the </t>
  </si>
  <si>
    <t>satisfaction of the Architect and Structural Engineer.</t>
  </si>
  <si>
    <t>P.63</t>
  </si>
  <si>
    <t>LOCAL REGULATIONS AND BYE LAWS</t>
  </si>
  <si>
    <t>The Contractor is to comply with all local regulations and by-laws of</t>
  </si>
  <si>
    <t xml:space="preserve"> the Local Authority including serving of notices and paying of  fees.</t>
  </si>
  <si>
    <t>P.64</t>
  </si>
  <si>
    <t>SUPERVISION</t>
  </si>
  <si>
    <t>The said Works shall be executed under the direction and to the entire</t>
  </si>
  <si>
    <t xml:space="preserve"> satisfaction of the Architect, the Quantity Surveyor and Engineers' who shall</t>
  </si>
  <si>
    <t xml:space="preserve"> have the Architect's specifically delegated authority, and who shall at</t>
  </si>
  <si>
    <t xml:space="preserve"> all times have access to the Works and to the yards and workshops of</t>
  </si>
  <si>
    <t xml:space="preserve"> the Contractor or other places where work is being prepared for the</t>
  </si>
  <si>
    <t xml:space="preserve"> building works.</t>
  </si>
  <si>
    <t>P.65</t>
  </si>
  <si>
    <t>TRANSPORT TO AND FROM THE SITE</t>
  </si>
  <si>
    <t>The Contractor shall provide adequate transport of</t>
  </si>
  <si>
    <t xml:space="preserve"> materials, workmen, etc., to and from the site of the proposed Works,</t>
  </si>
  <si>
    <t xml:space="preserve"> at such hours and by such routes as are permitted by the authorities.</t>
  </si>
  <si>
    <t>P.66</t>
  </si>
  <si>
    <t>ACCOMMODATION ON SITE</t>
  </si>
  <si>
    <t>No accommodation on site will be permitted for the Contractors staff</t>
  </si>
  <si>
    <t xml:space="preserve"> or work people including those of sub-contractors</t>
  </si>
  <si>
    <t>P.67</t>
  </si>
  <si>
    <t>FAIR WAGES</t>
  </si>
  <si>
    <t>The Contractor shall pay rates of wages and observe hours and</t>
  </si>
  <si>
    <t xml:space="preserve"> conditions of labour not less favourable than the minimum rates of</t>
  </si>
  <si>
    <t xml:space="preserve"> remuneration and minimum conditions of employment applicable in</t>
  </si>
  <si>
    <t xml:space="preserve"> the district in which the work is carried out.  The relevant notice must</t>
  </si>
  <si>
    <t xml:space="preserve"> be posted up and kept posted upon the site where it can conveniently</t>
  </si>
  <si>
    <t xml:space="preserve"> be read by the employees concerned.</t>
  </si>
  <si>
    <t>The Contractor is to comply with the Regulation of Wages and</t>
  </si>
  <si>
    <t xml:space="preserve"> Conditions of Employment Act, Building and Construction Industry</t>
  </si>
  <si>
    <t xml:space="preserve"> Wages Council and is to be responsible for compliance by</t>
  </si>
  <si>
    <t xml:space="preserve"> sub-contractors employed in the execution of the Contract.  If</t>
  </si>
  <si>
    <t xml:space="preserve"> required he is to notify the Architect of the name and addresses of all</t>
  </si>
  <si>
    <t xml:space="preserve"> such sub-contractors.  Any Contractor or sub-contractor not so</t>
  </si>
  <si>
    <t xml:space="preserve"> complying will not be permitted to tender for other work for such</t>
  </si>
  <si>
    <t xml:space="preserve"> period as the Consultants may determine.</t>
  </si>
  <si>
    <t>Should a claim be made to the Consultants alleging the Contractor's</t>
  </si>
  <si>
    <t xml:space="preserve"> default in payment of Fair Wages of any workman employed on the</t>
  </si>
  <si>
    <t xml:space="preserve"> Contract and if proof thereof satisfactory to the Consultants is</t>
  </si>
  <si>
    <t xml:space="preserve"> furnished by the Labour Department, the Architect may, failing</t>
  </si>
  <si>
    <t xml:space="preserve"> payment by the contractor, pay the claim out of any monies due or</t>
  </si>
  <si>
    <t xml:space="preserve"> which may become due to the contractor under this contract.</t>
  </si>
  <si>
    <t>The contractor is to furnish to the Architect, if called upon to do so,</t>
  </si>
  <si>
    <t xml:space="preserve"> such particulars of the rates of wages, hours and conditions of labour</t>
  </si>
  <si>
    <t xml:space="preserve"> referred above, as the Architect may direct.</t>
  </si>
  <si>
    <t>P.68</t>
  </si>
  <si>
    <t xml:space="preserve">SECURITY OF WORKS </t>
  </si>
  <si>
    <t>The Contractor shall be entirely responsible for the security of all the</t>
  </si>
  <si>
    <t xml:space="preserve"> works, stores, materials, plant, personnel, etc., both his own and</t>
  </si>
  <si>
    <t xml:space="preserve"> sub-contractors and shall provide all necessary watching, lighting, site</t>
  </si>
  <si>
    <t>and other precautions as necessary to ensure the security and</t>
  </si>
  <si>
    <t xml:space="preserve"> the protection of the public.</t>
  </si>
  <si>
    <t>P.69</t>
  </si>
  <si>
    <t>PUBLIC AND PRIVATE ROADS, PAVEMENT, ETC.</t>
  </si>
  <si>
    <t>The Contractor will be required to make good at his own expense any</t>
  </si>
  <si>
    <t xml:space="preserve"> damage he may cause to the present approach road surfaces during the</t>
  </si>
  <si>
    <t xml:space="preserve"> period of the Works.</t>
  </si>
  <si>
    <t>P.70</t>
  </si>
  <si>
    <t>POLICE REGULATIONS</t>
  </si>
  <si>
    <t>The Contractor is to allow for complying with all instructions and</t>
  </si>
  <si>
    <t xml:space="preserve"> regulations of the Police Authorities.</t>
  </si>
  <si>
    <t>P.71</t>
  </si>
  <si>
    <t>AREA TO BE OCCUPIED BY CONTRACTOR</t>
  </si>
  <si>
    <t>The area of the site  which may be occupied by the contractor for use</t>
  </si>
  <si>
    <t xml:space="preserve"> as storage and for the purpose of erecting workshops, etc., shall be</t>
  </si>
  <si>
    <t xml:space="preserve"> defined on the site by the Architect.</t>
  </si>
  <si>
    <t>P.72</t>
  </si>
  <si>
    <t>PROGRAMME OF WORKS AND CASH FLOW PROJECTIONS</t>
  </si>
  <si>
    <t>A programme for the works is to be submitted in accordance with</t>
  </si>
  <si>
    <t xml:space="preserve"> clause 18.0 the Conditions of Contract.  The programme is to be a</t>
  </si>
  <si>
    <t xml:space="preserve"> computerised critical path programme schedule which the Contractor</t>
  </si>
  <si>
    <t xml:space="preserve"> will prepare, develop and maintain during the course of the Contract.</t>
  </si>
  <si>
    <t xml:space="preserve"> The software programme is to be a specialised critical path</t>
  </si>
  <si>
    <t xml:space="preserve"> programme to the approval of the Architect.  The schedule shall</t>
  </si>
  <si>
    <t xml:space="preserve"> include construction and procurement activities as well as other time</t>
  </si>
  <si>
    <t xml:space="preserve"> related factors.  The Contractor is to prepare the time related factors.</t>
  </si>
  <si>
    <t xml:space="preserve"> The Contractor is to prepare the time schedule showing the time and</t>
  </si>
  <si>
    <t xml:space="preserve"> order in which he proposes to carry out the works within the total</t>
  </si>
  <si>
    <t xml:space="preserve"> construction time stated in the contract.  The schedule shall show in</t>
  </si>
  <si>
    <t xml:space="preserve"> detail the construction time and order in which each section of the</t>
  </si>
  <si>
    <t xml:space="preserve"> work is to be carried out and be sub-divided into elements, trades and</t>
  </si>
  <si>
    <t xml:space="preserve"> tasks.  The schedule shall indicate the times when information is</t>
  </si>
  <si>
    <t xml:space="preserve"> required from the Consultants especially in relation to the ordering of</t>
  </si>
  <si>
    <t xml:space="preserve"> imported materials.</t>
  </si>
  <si>
    <t xml:space="preserve">The Contractor will be required to produce a cash flow projection together with the </t>
  </si>
  <si>
    <t xml:space="preserve">programme of works. The cash flow shall be an estimate of amounts payable to </t>
  </si>
  <si>
    <t>the contractor each month from commencement to completion of the works.</t>
  </si>
  <si>
    <t>The cash flow shall be submitted to the Architect and Quantity Surveyor within</t>
  </si>
  <si>
    <t>5 days from submission of the works programme.</t>
  </si>
  <si>
    <t>The time schedule is to be agreed with the Architect.</t>
  </si>
  <si>
    <t>At the end of each month the Contractor is to incorporate actual start</t>
  </si>
  <si>
    <t xml:space="preserve"> and finish dates into the time schedule and produce a construction</t>
  </si>
  <si>
    <t xml:space="preserve"> schedule update and analysis for the Architect.   The analysis is to</t>
  </si>
  <si>
    <t xml:space="preserve"> show actual start and finish dates, identify out of sequence work,</t>
  </si>
  <si>
    <t xml:space="preserve"> critical activities and any constraints which have or may effect the</t>
  </si>
  <si>
    <t xml:space="preserve"> progress of the works.</t>
  </si>
  <si>
    <t>During the execution of the works the Contractor will incorporate any</t>
  </si>
  <si>
    <t xml:space="preserve"> changes to the time schedule only if approved `in writing' by the</t>
  </si>
  <si>
    <t xml:space="preserve"> Architect arising for whatsoever reason, and produce a revised schedule.</t>
  </si>
  <si>
    <t>The Contractor will provide the Architect with a soft copy of the time</t>
  </si>
  <si>
    <t xml:space="preserve"> schedule including monthly updates and analyses together with four</t>
  </si>
  <si>
    <t xml:space="preserve"> printed copies of the relevant data. </t>
  </si>
  <si>
    <t>P.73</t>
  </si>
  <si>
    <t>PROGRESS REPORTS</t>
  </si>
  <si>
    <t xml:space="preserve">The Contractor shall allow for preparing a weekly and monthly progress </t>
  </si>
  <si>
    <t>report. The report shall be sent via email to the Architects, Employer and all other</t>
  </si>
  <si>
    <t>consultants. Hardcopy reports shall be availed at every site meeting or inspection.</t>
  </si>
  <si>
    <t>The report shall include a minimum of the following information:</t>
  </si>
  <si>
    <t>Detailed progress on site</t>
  </si>
  <si>
    <t>Status of progress versus programme of works</t>
  </si>
  <si>
    <t>List of information required</t>
  </si>
  <si>
    <t>List of visitors to the site</t>
  </si>
  <si>
    <t>Daily Weather report</t>
  </si>
  <si>
    <t>Health and safety report</t>
  </si>
  <si>
    <t>List of plant and equipment of site on daily basis</t>
  </si>
  <si>
    <t>List of daily number of skilled and unskilled workers</t>
  </si>
  <si>
    <t xml:space="preserve">Adequate site photographs. </t>
  </si>
  <si>
    <t>Copies of the  photographs shall be provided to the Employer and Consultants as</t>
  </si>
  <si>
    <t xml:space="preserve"> required, and a weekly record shall be placed on a board in the Site office.</t>
  </si>
  <si>
    <t>P.74</t>
  </si>
  <si>
    <t>WORKING HOURS AND OVERTIME</t>
  </si>
  <si>
    <t>The tentative working hours shall be 8.00am to 5.00pm Monday to Friday, 08:00am to</t>
  </si>
  <si>
    <t xml:space="preserve"> 1.00pm Saturday. No work shall be carried out on Sundays, gazetted public</t>
  </si>
  <si>
    <t xml:space="preserve"> holidays or after the above working hours.</t>
  </si>
  <si>
    <t xml:space="preserve">The contractor shall comply to residents association rules and regulations. </t>
  </si>
  <si>
    <t>The rules shall prevail upon the above working hours</t>
  </si>
  <si>
    <t>The Contractor shall be responsible for any extra costs for overtime</t>
  </si>
  <si>
    <t xml:space="preserve"> working he considers will be necessary in order to complete the work</t>
  </si>
  <si>
    <t xml:space="preserve"> within the contract period or time for completion apart from overtime</t>
  </si>
  <si>
    <t xml:space="preserve"> working which may be authorized by the Architect.</t>
  </si>
  <si>
    <t>If overtime is worked in accordance with a written instruction issued</t>
  </si>
  <si>
    <t xml:space="preserve"> by the Architect, the Contractor will be reimbursed in respect of such</t>
  </si>
  <si>
    <t xml:space="preserve"> overtime to the extent only of the additional net cost of unproductive</t>
  </si>
  <si>
    <t xml:space="preserve"> time payable over and above the basic hourly rates as laid down by</t>
  </si>
  <si>
    <t xml:space="preserve"> the Regulation of Wages and Conditions of Employment Act,</t>
  </si>
  <si>
    <t xml:space="preserve"> Building and Construction Industry Wages Council and excluding any</t>
  </si>
  <si>
    <t xml:space="preserve"> bonuses, profits and overheads.</t>
  </si>
  <si>
    <t>P.75</t>
  </si>
  <si>
    <t>WATER</t>
  </si>
  <si>
    <t>The Contractor shall provide at his own risk and cost all water for use</t>
  </si>
  <si>
    <t xml:space="preserve"> in connection with the Works including the work of sub-contractors;</t>
  </si>
  <si>
    <t xml:space="preserve"> make arrangements with the Local Authority for the installation of a</t>
  </si>
  <si>
    <t xml:space="preserve"> separate meter for all water used by him throughout the Contract and</t>
  </si>
  <si>
    <t xml:space="preserve"> pay all costs and fees in connection therewith.  The Contractor may</t>
  </si>
  <si>
    <t xml:space="preserve"> however connect (if he so wishes) into the existing water supply for</t>
  </si>
  <si>
    <t xml:space="preserve"> water for use in connection with the works including the work of</t>
  </si>
  <si>
    <t xml:space="preserve"> specialists and sub-contractors : but he shall make arrangements with</t>
  </si>
  <si>
    <t xml:space="preserve"> the Employer for the installation of a separate metre for all water used</t>
  </si>
  <si>
    <t xml:space="preserve"> by him and the Sub-Contractors through out the contract and pay all</t>
  </si>
  <si>
    <t xml:space="preserve"> costs and fees in connection therewith at a rate to be agreed with the</t>
  </si>
  <si>
    <t xml:space="preserve"> Employer in advance.  The Contractor shall not use existing water</t>
  </si>
  <si>
    <t xml:space="preserve"> services unless the said agreement with the Employer has been</t>
  </si>
  <si>
    <t xml:space="preserve"> effected in writing.  He shall also provide temporary storage tanks and</t>
  </si>
  <si>
    <t xml:space="preserve"> tubing, etc., as he may consider necessary and clear away at</t>
  </si>
  <si>
    <t xml:space="preserve"> completion.   All tanks for permanent retention/incorporation shall not</t>
  </si>
  <si>
    <t xml:space="preserve"> be used for this item.</t>
  </si>
  <si>
    <t>All water shall be fresh, clean and pure, free from earthy, vegetable or</t>
  </si>
  <si>
    <t xml:space="preserve"> organic matter, acid or alkaline substance in solution or suspension.</t>
  </si>
  <si>
    <t>P.76</t>
  </si>
  <si>
    <t>LIGHTING AND POWER</t>
  </si>
  <si>
    <t>The Contractor shall provide at his own risk and cost all artificial</t>
  </si>
  <si>
    <t xml:space="preserve"> lighting and power for use on the works, including all sub-contractors</t>
  </si>
  <si>
    <t xml:space="preserve"> and specialists requirements and including all temporary connections,</t>
  </si>
  <si>
    <t xml:space="preserve"> wiring, fittings etc., and clearing away on completion,  The Contractor</t>
  </si>
  <si>
    <t xml:space="preserve"> shall pay all fees and obtain all permits in connection therewith.</t>
  </si>
  <si>
    <t>P.77</t>
  </si>
  <si>
    <t>CONCRETE TESTS</t>
  </si>
  <si>
    <t>NOTE:   The Contractor must allow in his rate all costs in connection</t>
  </si>
  <si>
    <t xml:space="preserve"> with the making of the cubes, curing, transport, crushing by Local</t>
  </si>
  <si>
    <t xml:space="preserve"> Authority or an approved Testing Laboratory and obtaining the test certificate.</t>
  </si>
  <si>
    <t>The test certificates will be forwarded by the Contractor to the</t>
  </si>
  <si>
    <t xml:space="preserve"> Consultants.</t>
  </si>
  <si>
    <t>Set of four 150 x 150 x 150 mm concrete test cubes 50 sets minimum</t>
  </si>
  <si>
    <t>P.78</t>
  </si>
  <si>
    <t>DEWATERING</t>
  </si>
  <si>
    <t>The contractor shall ensure that the sub surface water is dewatered</t>
  </si>
  <si>
    <t xml:space="preserve"> constantly and keep the basements free from any sub surface water</t>
  </si>
  <si>
    <t xml:space="preserve">TEMPORARY WORKS </t>
  </si>
  <si>
    <t>P.79</t>
  </si>
  <si>
    <t>ACCESS TO SITE AND TEMPORARY ROADS</t>
  </si>
  <si>
    <t>Means of access to the site shall be agreed with the Consultants and</t>
  </si>
  <si>
    <t xml:space="preserve"> the Employer prior to commencement of the work and the Contractor</t>
  </si>
  <si>
    <t xml:space="preserve"> must allow for building any temporary access roads for the transport</t>
  </si>
  <si>
    <t xml:space="preserve"> of materials, plant and workmen as may be required for the complete</t>
  </si>
  <si>
    <t xml:space="preserve"> execution of the works including the provision of temporary culverts,</t>
  </si>
  <si>
    <t xml:space="preserve"> crossings, bridges or any other means or gaining access.</t>
  </si>
  <si>
    <t>Upon the completion of the Works the Contractor shall remove such</t>
  </si>
  <si>
    <t xml:space="preserve"> temporary roads, temporary culverts, bridges etc., and make good and</t>
  </si>
  <si>
    <t xml:space="preserve"> reinstate all works and services disturbed to the satisfaction of the</t>
  </si>
  <si>
    <t xml:space="preserve"> Architect.</t>
  </si>
  <si>
    <t>P.80</t>
  </si>
  <si>
    <t>TEMPORARY BUILDINGS</t>
  </si>
  <si>
    <t>The Contractor shall provide sheds for storage area by the Employer</t>
  </si>
  <si>
    <t xml:space="preserve"> for all goods and materials.</t>
  </si>
  <si>
    <t>A Site Office shall be provided for holding of Site Meetings.  This</t>
  </si>
  <si>
    <t xml:space="preserve"> shall be fully equipped with a table and chairs of sufficient size and</t>
  </si>
  <si>
    <t xml:space="preserve"> number.</t>
  </si>
  <si>
    <t>Artificial lighting and cleaning shall be provided.</t>
  </si>
  <si>
    <t>The Contractor shall allow for provision of refreshments during the</t>
  </si>
  <si>
    <t xml:space="preserve"> site meetings.</t>
  </si>
  <si>
    <t>Upon completion all temporary buildings are to be removed and</t>
  </si>
  <si>
    <t xml:space="preserve"> cleared away.</t>
  </si>
  <si>
    <t>P.81</t>
  </si>
  <si>
    <t>DUST CONTROL</t>
  </si>
  <si>
    <t xml:space="preserve">The contractor shall provide adequate dust control measures including but not </t>
  </si>
  <si>
    <t xml:space="preserve">limited to enclosing the erected structures with dust control netting prior to </t>
  </si>
  <si>
    <t>installation of windows and doors</t>
  </si>
  <si>
    <t>P.82</t>
  </si>
  <si>
    <t>LATRINES AND SANITATION OF THE WORKS</t>
  </si>
  <si>
    <t>Adequate latrines shall be provided, maintained and</t>
  </si>
  <si>
    <t xml:space="preserve"> removed on completion by the Contractor to the satisfaction of the</t>
  </si>
  <si>
    <t xml:space="preserve"> Architect and Local Authorities.</t>
  </si>
  <si>
    <t>The latrines shall be enclosed with framing and corrugated sheet steel</t>
  </si>
  <si>
    <t xml:space="preserve"> roofs, sides and partitions with concrete floors, steel trowelled smooth</t>
  </si>
  <si>
    <t xml:space="preserve"> to falls to facilitate washing.  Their location shall be agreed with the</t>
  </si>
  <si>
    <t>Architect and the Works shall not be commenced before the sanitary</t>
  </si>
  <si>
    <t xml:space="preserve"> accommodation has been approved by the above-mentioned Authorities.</t>
  </si>
  <si>
    <t>The Contractor will be required to pay all conservancy charges and</t>
  </si>
  <si>
    <t xml:space="preserve"> shall ensure clean daily maintenance and disinfecting of the latrines,</t>
  </si>
  <si>
    <t xml:space="preserve"> and not less than once per week, the whole area shall be sprayed with</t>
  </si>
  <si>
    <t xml:space="preserve"> disinfectant and insecticide and on completion of the Works the</t>
  </si>
  <si>
    <t xml:space="preserve"> latrines and any temporary drains shall be removed and all works and</t>
  </si>
  <si>
    <t xml:space="preserve"> surfaces disturbed made good and the whole area disinfected and left</t>
  </si>
  <si>
    <t xml:space="preserve"> clean and free from pollution to the satisfaction of the Architect and</t>
  </si>
  <si>
    <t xml:space="preserve"> Local Authorities.</t>
  </si>
  <si>
    <t xml:space="preserve">The contractor shall provide a separate flush type bathroom for exclusive use by client,consultants </t>
  </si>
  <si>
    <t>and senior staff</t>
  </si>
  <si>
    <t xml:space="preserve">The contractor shall pay for all Local Authority levies in connection to construction </t>
  </si>
  <si>
    <t>and maintenance of the latrines.</t>
  </si>
  <si>
    <t>P.83</t>
  </si>
  <si>
    <t>NOTICE SITE BOARD</t>
  </si>
  <si>
    <t>The Contractor shall provide and erect where directed and maintain</t>
  </si>
  <si>
    <t xml:space="preserve"> during the whole period of building operations and remove at</t>
  </si>
  <si>
    <t xml:space="preserve"> completion, one approved temporary notice board to the Consultants</t>
  </si>
  <si>
    <t xml:space="preserve"> standard design and giving a brief description of the Works and showing the</t>
  </si>
  <si>
    <t xml:space="preserve">  names of the Employer, Architect, Quantity Surveyor,</t>
  </si>
  <si>
    <t xml:space="preserve"> Consultant Engineers and Contractor with sufficient space to append</t>
  </si>
  <si>
    <t xml:space="preserve"> the names of  Nominated Sub-Contractors and Suppliers when known.</t>
  </si>
  <si>
    <t xml:space="preserve"> The lettering concerning the Architect, Quantity Surveyor and</t>
  </si>
  <si>
    <t xml:space="preserve"> Engineers is to be not more than 50 mm high.</t>
  </si>
  <si>
    <t>NB: The Notice board must be printed in computerised lithography on vinyl sheet</t>
  </si>
  <si>
    <t xml:space="preserve">and mounted on marine board or metal sheet board, supported on mild steel </t>
  </si>
  <si>
    <t>framework. Overall size of board shall be not less than 1.5m wide x 2m high</t>
  </si>
  <si>
    <t xml:space="preserve">The contractor shall pay Local Authority fees in connection to placing and </t>
  </si>
  <si>
    <t>maintaining the site notice board for duration of the contract.</t>
  </si>
  <si>
    <t>P.84</t>
  </si>
  <si>
    <t xml:space="preserve">HOARDING/SITE BOUNDARY </t>
  </si>
  <si>
    <t xml:space="preserve">The Contractor shall  provide temporary hoarding around site and shall apply and </t>
  </si>
  <si>
    <t>pay fees to council  for the hoardings at his own cost.</t>
  </si>
  <si>
    <t xml:space="preserve">Any hoarding required within the site for safety or security shall be provided </t>
  </si>
  <si>
    <t>at Contractor's expense</t>
  </si>
  <si>
    <t>Hoarding shall comprise of new IT4 sheets on metal or timber framework to a minimum height</t>
  </si>
  <si>
    <t>of 2400mm from existing ground level.</t>
  </si>
  <si>
    <t>P.85</t>
  </si>
  <si>
    <t>DAMAGE TO WORKS</t>
  </si>
  <si>
    <t>In the event of any damage occurring to the Works, materials, sewers,</t>
  </si>
  <si>
    <t xml:space="preserve"> drains, gullies, paths or other works on the site in temporary</t>
  </si>
  <si>
    <t xml:space="preserve"> possession of the Contractor for the purpose of this Contract, either</t>
  </si>
  <si>
    <t xml:space="preserve"> from the weather, want of proper protection, defects, or insufficiency</t>
  </si>
  <si>
    <t xml:space="preserve"> of the Works or any other cause whatsoever during the progress of the</t>
  </si>
  <si>
    <t xml:space="preserve"> Works, the Contractor alone shall be responsible and shall without</t>
  </si>
  <si>
    <t xml:space="preserve"> extra charge, make good all damage and pay all costs which may be levied.</t>
  </si>
  <si>
    <t>P.86</t>
  </si>
  <si>
    <t>PREVENTION OF NUISANCE</t>
  </si>
  <si>
    <t>The Works and such sections of the site necessary therefore, shall be</t>
  </si>
  <si>
    <t xml:space="preserve"> under the entire care and control of the Contractor during the whole</t>
  </si>
  <si>
    <t xml:space="preserve"> period of the Contract and he shall take all possible precautions to</t>
  </si>
  <si>
    <t xml:space="preserve"> prevent any nuisance, inconvenience or injury to the holders or</t>
  </si>
  <si>
    <t xml:space="preserve"> occupiers of the existing or surrounding properties and to the public</t>
  </si>
  <si>
    <t xml:space="preserve"> generally, and shall at all times keep all paths and roads affected by</t>
  </si>
  <si>
    <t xml:space="preserve"> the Works in a safe and clear state, and shall use proper precautions to</t>
  </si>
  <si>
    <t xml:space="preserve"> ensure the safety of all wheeled traffic and pedestrians.</t>
  </si>
  <si>
    <t>The contractor shall ensure the public and neighbours are well protected from dust</t>
  </si>
  <si>
    <t>pollution emanating from the site and shall be required to install sufficient dust prevention</t>
  </si>
  <si>
    <t>systems including but not limited to green netting on all openings.</t>
  </si>
  <si>
    <t>P.87</t>
  </si>
  <si>
    <t>REMOVAL, OF PLANT, RUBBISH, ETC.</t>
  </si>
  <si>
    <t>The Contractor shall, upon completion of the Works, remove and</t>
  </si>
  <si>
    <t xml:space="preserve"> clear away all temporary buildings, plant, rubbish and unused</t>
  </si>
  <si>
    <t xml:space="preserve"> material, and shall leave the whole of the site of the Works in a clean</t>
  </si>
  <si>
    <t xml:space="preserve"> and tidy state to the satisfaction of the Consultants.  He shall also</t>
  </si>
  <si>
    <t xml:space="preserve"> remove all rubbish and dirt from the site at weekly intervals or as</t>
  </si>
  <si>
    <t xml:space="preserve"> directed by the Architect..</t>
  </si>
  <si>
    <t>Particular care shall be taken in leaving windows clean and the</t>
  </si>
  <si>
    <t xml:space="preserve"> removal of all paint and cement stains there from.</t>
  </si>
  <si>
    <t>P.88</t>
  </si>
  <si>
    <t>HEALTH, SAFETY , FIRST AID AND THE ENVIRONMENT</t>
  </si>
  <si>
    <t>The Contractor's attention is drawn to the Laws of Kenya relating to</t>
  </si>
  <si>
    <t xml:space="preserve"> these factors. The Contractor will be required to produce evidence of</t>
  </si>
  <si>
    <t xml:space="preserve"> adherence to these Laws. </t>
  </si>
  <si>
    <t>In addition , health and site safety are a major priority. The contractor</t>
  </si>
  <si>
    <t xml:space="preserve"> shall instigate and maintain such site measures as are required by</t>
  </si>
  <si>
    <t xml:space="preserve"> virtue of the works and shall comply fully with all regulations, by laws</t>
  </si>
  <si>
    <t xml:space="preserve"> and the like concerning or touching the works contained herein</t>
  </si>
  <si>
    <t>P.89</t>
  </si>
  <si>
    <t>PRIME COST SUMS AND RATES</t>
  </si>
  <si>
    <t xml:space="preserve">i)  The words "Prime Cost" (or the initials "PC") wherever </t>
  </si>
  <si>
    <t>appearing in the Contract Documents shall mean net cost</t>
  </si>
  <si>
    <t xml:space="preserve"> exclusive of any trade, cash or other discount whatsoever but</t>
  </si>
  <si>
    <t xml:space="preserve"> inclusive of the cost of packing.  Such cost shall be the sums</t>
  </si>
  <si>
    <t xml:space="preserve"> due to the Sub-Contractor or Supplier after adjustment where</t>
  </si>
  <si>
    <t xml:space="preserve"> applicable in respect of measurements or rates.</t>
  </si>
  <si>
    <t>ii)  Any increases or decreases in these Prime Cost Sums and</t>
  </si>
  <si>
    <t xml:space="preserve"> Rates resulting from the adjustments and properly paid by</t>
  </si>
  <si>
    <t xml:space="preserve"> the Contractor shall be added to or deducted from the</t>
  </si>
  <si>
    <t xml:space="preserve"> Contract Sum in the final account.  IN substantiation the</t>
  </si>
  <si>
    <t xml:space="preserve"> Contractor will be required to produce to the Quantity</t>
  </si>
  <si>
    <t xml:space="preserve"> Surveyor all quotations, invoices and receipted accounts as</t>
  </si>
  <si>
    <t xml:space="preserve"> shall be necessary to show the details of the sums actually</t>
  </si>
  <si>
    <t xml:space="preserve"> paid.</t>
  </si>
  <si>
    <t>iii)  Prime Cost Rates shall be deemed to be exclusive of</t>
  </si>
  <si>
    <t xml:space="preserve"> VAT, delivery to site and fixing.  The Contractor shall allow</t>
  </si>
  <si>
    <t xml:space="preserve"> in the overall unit rate or in the VAT element of the Main</t>
  </si>
  <si>
    <t xml:space="preserve"> Summary for these items.</t>
  </si>
  <si>
    <t>iv)  Any sum added by the Contractor in these Bills of</t>
  </si>
  <si>
    <t xml:space="preserve"> Quantities in respect of profit upon any Prime Cost will be</t>
  </si>
  <si>
    <t xml:space="preserve"> deducted at the final settlement of accounts and a sum will be</t>
  </si>
  <si>
    <t xml:space="preserve"> added the amount of which will bear the same proportion to</t>
  </si>
  <si>
    <t xml:space="preserve"> the sum added as the net amount properly expended bears to</t>
  </si>
  <si>
    <t xml:space="preserve"> the original PC sum.</t>
  </si>
  <si>
    <t>P.90</t>
  </si>
  <si>
    <t>NOMINATED SUB-CONTRACTORS</t>
  </si>
  <si>
    <t>The Contractor shall accept responsibility for providing the following</t>
  </si>
  <si>
    <t xml:space="preserve"> services for Nominated Sub-Contractors :</t>
  </si>
  <si>
    <t xml:space="preserve">i)  GENERAL ATTENDANCE.  The following services are </t>
  </si>
  <si>
    <t>described as "allow for general attendance" :</t>
  </si>
  <si>
    <t>(a)  Use, for the purpose of the Sub-Contract Works of</t>
  </si>
  <si>
    <t xml:space="preserve"> any scaffolding belonging to or provided by the Contractor</t>
  </si>
  <si>
    <t xml:space="preserve"> while it remains so erected upon the site, provided that no</t>
  </si>
  <si>
    <t xml:space="preserve"> warranty or other liability on the part of the Contractor or of</t>
  </si>
  <si>
    <t xml:space="preserve"> his other sub-contractors shall be created or implied in</t>
  </si>
  <si>
    <t xml:space="preserve"> regard to the fitness, condition or suitability of the said scaffolding.</t>
  </si>
  <si>
    <t>(b)  Provision of water, lighting, watching and</t>
  </si>
  <si>
    <t xml:space="preserve"> attendance for the purpose of the Sub-Contract Works;</t>
  </si>
  <si>
    <t>(c)  Use of sanitary accommodation, mess rooms and</t>
  </si>
  <si>
    <t xml:space="preserve"> welfare facilities;</t>
  </si>
  <si>
    <t>(d)  Provision of space for erection of offices or stores</t>
  </si>
  <si>
    <t xml:space="preserve"> or space for storage of plant and materials;</t>
  </si>
  <si>
    <t>(e)  Clearing away rubbish produced by them.</t>
  </si>
  <si>
    <t>ii)  SPECIAL ATTENDANCE.  The following services are</t>
  </si>
  <si>
    <t xml:space="preserve"> stated under a separate item and where described under the</t>
  </si>
  <si>
    <t xml:space="preserve"> following headings shall mean;</t>
  </si>
  <si>
    <t>P.91</t>
  </si>
  <si>
    <t xml:space="preserve">(a)  Taking delivery shall mean the provision of unskilled </t>
  </si>
  <si>
    <t>labour necessary to attend upon the sub-contractor's</t>
  </si>
  <si>
    <t xml:space="preserve"> workmen for the purpose of unloading plant and materials</t>
  </si>
  <si>
    <t xml:space="preserve"> when received upon the site and placing in position within</t>
  </si>
  <si>
    <t xml:space="preserve"> the Sub-Contractor's storage space or store;</t>
  </si>
  <si>
    <t>(b)  Hoisting shall mean the provision of unskilled labour</t>
  </si>
  <si>
    <t xml:space="preserve"> and the use of any Contractor's standing plant for the purpose</t>
  </si>
  <si>
    <t xml:space="preserve"> of assisting the Sub-Contractor's workmen in hoisting the</t>
  </si>
  <si>
    <t xml:space="preserve"> Sub-Contractor's plant and materials to the various levels but</t>
  </si>
  <si>
    <t xml:space="preserve"> not placing in its final position;</t>
  </si>
  <si>
    <t>(c)  Providing Power shall mean the provision of power</t>
  </si>
  <si>
    <t xml:space="preserve"> during the course of the Works and during the period of</t>
  </si>
  <si>
    <t xml:space="preserve"> maintenance</t>
  </si>
  <si>
    <t>P.92</t>
  </si>
  <si>
    <t>NOMINATED SUPPLIERS</t>
  </si>
  <si>
    <t>The Contractor shall take delivery anywhere in Nairobi of all</t>
  </si>
  <si>
    <t xml:space="preserve"> materials or goods supplied by the Nominated Suppliers and shall</t>
  </si>
  <si>
    <t xml:space="preserve"> sign a receipt as having received them in good order and condition.</t>
  </si>
  <si>
    <t xml:space="preserve"> He shall offload, transport to site, unload, hoist, provide safe storage</t>
  </si>
  <si>
    <t xml:space="preserve"> and thereafter be responsible for any loss or damage or replacement of</t>
  </si>
  <si>
    <t xml:space="preserve"> any such lost or damaged articles at his own expense and shall return</t>
  </si>
  <si>
    <t xml:space="preserve"> empty cases if so required.</t>
  </si>
  <si>
    <t>Provision is made herein following each appropriate P.C. Sum for the</t>
  </si>
  <si>
    <t xml:space="preserve"> cost of the foregoing services against items reading "Take Delivery</t>
  </si>
  <si>
    <t xml:space="preserve"> and Fix Only".</t>
  </si>
  <si>
    <t>P.93</t>
  </si>
  <si>
    <t>LAWS OF  KENYA</t>
  </si>
  <si>
    <t>The Contractor shall allow for and follow all the Laws of Kenya.</t>
  </si>
  <si>
    <t>P.94</t>
  </si>
  <si>
    <t>TRAINING LEVY</t>
  </si>
  <si>
    <t>The Contractor's attention is drawn to Legal Notice No. 237 of</t>
  </si>
  <si>
    <t xml:space="preserve"> October 1971, which requires payment by the Contractor of a</t>
  </si>
  <si>
    <t xml:space="preserve"> Training Levy on all Contracts of more than Sh 50,000 in value and</t>
  </si>
  <si>
    <t xml:space="preserve"> the Contractor shall allow in the Preliminaries of this Contract for all</t>
  </si>
  <si>
    <t xml:space="preserve"> costs arising or resulting there from.</t>
  </si>
  <si>
    <t>P.95</t>
  </si>
  <si>
    <t>STANDARDS LEVY</t>
  </si>
  <si>
    <t>The Contractor's attention is drawn to Legal Notice No 267 of 1990,</t>
  </si>
  <si>
    <t xml:space="preserve"> which requires payment by the Contractor of a Standard Levy to the</t>
  </si>
  <si>
    <t xml:space="preserve"> Kenya Bureau of Standards.  The Contractor shall allow in the</t>
  </si>
  <si>
    <t xml:space="preserve"> Preliminaries of this Contract for all costs arising or resulting</t>
  </si>
  <si>
    <t xml:space="preserve"> there from.</t>
  </si>
  <si>
    <t>P.96</t>
  </si>
  <si>
    <t>VALUE ADDED TAX (VAT)</t>
  </si>
  <si>
    <t>The Contractor's attention is drawn to The Finance Bill, 1993 which</t>
  </si>
  <si>
    <t>TO BE INCLUDED IN RATES</t>
  </si>
  <si>
    <t xml:space="preserve"> requires payment by the Contractor of Value Added Tax (VAT) to the</t>
  </si>
  <si>
    <t xml:space="preserve"> Government of Kenya for all contracts entered into after 1st</t>
  </si>
  <si>
    <t xml:space="preserve"> September 1993. The tender amount shall be considered to contain</t>
  </si>
  <si>
    <t xml:space="preserve"> VAT at current rate</t>
  </si>
  <si>
    <t>P.97</t>
  </si>
  <si>
    <t>WITH-HOLDING TAX</t>
  </si>
  <si>
    <t>The Contractors attention is drawn to The Finance Bill 2002 (section</t>
  </si>
  <si>
    <t xml:space="preserve"> 35(f) (i) (ia) (ia)</t>
  </si>
  <si>
    <t>The Contractor shall ensure that he has full knowledge of the</t>
  </si>
  <si>
    <t xml:space="preserve"> workings of with holding tax.</t>
  </si>
  <si>
    <t>Withholding tax shall apply at the current rate</t>
  </si>
  <si>
    <t>P.98</t>
  </si>
  <si>
    <t>The copyright of these documents is vested in the Quantity Surveyor</t>
  </si>
  <si>
    <t xml:space="preserve"> and they may not be reproduced in whole or in part without the</t>
  </si>
  <si>
    <t xml:space="preserve"> Quantity Surveyor's written permission.</t>
  </si>
  <si>
    <t>P.99</t>
  </si>
  <si>
    <t>NATIONAL CONSRUCTION AUTHORITY</t>
  </si>
  <si>
    <t>The Contractor's attention is drawn to National Construction Act No 41, 2011</t>
  </si>
  <si>
    <t xml:space="preserve">The Contractor shall ensure that he has full knowledge of the act and shall </t>
  </si>
  <si>
    <t>provide and display his current valid registration documents at the site office.</t>
  </si>
  <si>
    <t>The contractor shall issue his NCA certificate including those of specialist sub</t>
  </si>
  <si>
    <t>contractor to the Employer for the purpose of project registration with NCA</t>
  </si>
  <si>
    <t>The contractor shall ensure he complies fully with the Act</t>
  </si>
  <si>
    <t>The contractor will be responsible for submission of project registration</t>
  </si>
  <si>
    <t>documents to NCA offices and following up with issuance of the compliance certificate.</t>
  </si>
  <si>
    <t>(NB: NCA project fee shall be paid separately by Employer)</t>
  </si>
  <si>
    <t>P.100</t>
  </si>
  <si>
    <t>RESIDENT'S ASSOCIATION RULES AND REGULATIONS</t>
  </si>
  <si>
    <t xml:space="preserve">The Contractor shall be deemed to have satisfied themselves with </t>
  </si>
  <si>
    <t>local Resident Association rules and regulations</t>
  </si>
  <si>
    <t xml:space="preserve"> The Contractor shall allow for cost of compliance to any such regulations</t>
  </si>
  <si>
    <t>that affect the contract.</t>
  </si>
  <si>
    <t>P.101</t>
  </si>
  <si>
    <t>COVID-19 PANDEMIC REGULATIONS</t>
  </si>
  <si>
    <t xml:space="preserve">The Contractor shall strictly comply with Covid-19 pandemic regulations issued by the </t>
  </si>
  <si>
    <t>Ministry of Health, National Construction Authority and World Health Organisation and</t>
  </si>
  <si>
    <t>any other body mandated to issue regulations thereto.</t>
  </si>
  <si>
    <t>The Contractor shall in particular bear the cost of providing Personal Protective Equipement</t>
  </si>
  <si>
    <t>(mandatory face masks and face shileds,gloves etc where so required)</t>
  </si>
  <si>
    <t>Contractor shall provide a clean water hand washing and sanitizing stations at every entrance</t>
  </si>
  <si>
    <t>to the site including employing a safety officer who shall be equiped with adequate PPE</t>
  </si>
  <si>
    <t>and approved digitial thermometer. All persons entering the site must be checked of their</t>
  </si>
  <si>
    <t>body temparatures which shall be duly recorded by the safety officer. Any suspiscious case</t>
  </si>
  <si>
    <t xml:space="preserve">must be reported to the nearest authorised public health facility and the site , tools and </t>
  </si>
  <si>
    <t>equipment must be regularly snaitized in accordance with health authorities guidelines.</t>
  </si>
  <si>
    <t>SUMMARY : PRELIMINARIES</t>
  </si>
  <si>
    <t>From Page..</t>
  </si>
  <si>
    <t>P|</t>
  </si>
  <si>
    <t>BUILDER'S WORKS</t>
  </si>
  <si>
    <t>Total Carried to Collection</t>
  </si>
  <si>
    <t>From Page …</t>
  </si>
  <si>
    <t>COLLECTION : ROOFING AND RAINWATER DISPOSAL</t>
  </si>
  <si>
    <t>Page No</t>
  </si>
  <si>
    <t>Notes:</t>
  </si>
  <si>
    <t>a. Powder coating colour to Architect's approval</t>
  </si>
  <si>
    <t>b. Aluminium section to be heavy duty minimum 2mm thick</t>
  </si>
  <si>
    <t>c. All windows to have weather strips, seals and rubber gaskets between frames and glass</t>
  </si>
  <si>
    <t>d. All windows locks, hinges, stays and other necessary iron mongery to be included in the window prices</t>
  </si>
  <si>
    <t>e. Hinged Windows or Sliding Windows in accordance with Architect's schedules. Contractor to refer to schedule while pricing for resective windows</t>
  </si>
  <si>
    <t>f. Sliding windows to be complete with extra sliding track as neccessary</t>
  </si>
  <si>
    <t>g. Prices to include approved air vents</t>
  </si>
  <si>
    <t>Supply and fix the following heavy duty Aluminium Framed Windows as manufactured by an approved supplier : complete with glass, glazing beads, rubber gaskets, seals and weather strips as required ; all necessary iron mongery (matching locks,hinges and sliding tracks): fixing to to masonary or concrete jambs with appropriate lugs or polyurethene form; adjust on completion;  including bedding and pointing in cement and sand(1:4) mortar and all necessary welding: to</t>
  </si>
  <si>
    <t>Supply and Fix the following Iron Mongery as supplied from UNION catalogue or equal and approved</t>
  </si>
  <si>
    <t>COLLECTION : DOORS</t>
  </si>
  <si>
    <t>TOTAL TO SUMMARY - DOORS</t>
  </si>
  <si>
    <t>Ditto : to sloping soffits of staircases</t>
  </si>
  <si>
    <t>COLLECTION : INTERNAL FINISHES</t>
  </si>
  <si>
    <t>TOTAL TO SUMMARY - INTERNAL FINISHES</t>
  </si>
  <si>
    <t>QUANTITY</t>
  </si>
  <si>
    <t>RATE</t>
  </si>
  <si>
    <t>MAIN SUMMARY</t>
  </si>
  <si>
    <t>TOTAL CARRIED  TO FINAL SUMMARY</t>
  </si>
  <si>
    <t>TOTAL TO SUMMARY - EXTERNAL FINISHES</t>
  </si>
  <si>
    <t>Signature of Surety:                                         ……………………………………………………………………………………..</t>
  </si>
  <si>
    <t>Date:                                                                ……………………………………………………………………………………..</t>
  </si>
  <si>
    <t>ELEMENT NO 1</t>
  </si>
  <si>
    <t>TOTAL TO SUMMARY - WALLING</t>
  </si>
  <si>
    <t>TOTAL TO SUMMARY - FITTINGS</t>
  </si>
  <si>
    <t>TOTAL TO SUMMARY - BWME</t>
  </si>
  <si>
    <t>Doors</t>
  </si>
  <si>
    <t>Internal Finishes</t>
  </si>
  <si>
    <t>External Finishes</t>
  </si>
  <si>
    <t>1. The Total Amount on Final Summary shall be carried to Form of Tender Page No.5 of this Bill of Quantities</t>
  </si>
  <si>
    <t>FOR</t>
  </si>
  <si>
    <t>Clear site of all grass, shrubs, debris, undergrowth including small trees not exceeding 600mm girth and cart away from site</t>
  </si>
  <si>
    <t>Site Preparation</t>
  </si>
  <si>
    <t>1.1</t>
  </si>
  <si>
    <t>1.2</t>
  </si>
  <si>
    <t>Bulk excavation  to reduce level ; starting from existing ground level: over 500mm deep</t>
  </si>
  <si>
    <t>1.3</t>
  </si>
  <si>
    <t>Excavate trench for strip foundation : commencing from reduced level : not exceeding 1500mm deep</t>
  </si>
  <si>
    <t>1.4</t>
  </si>
  <si>
    <t>Excavate pit for column base: commencing from reduced level : not exceeding 1500mm deep</t>
  </si>
  <si>
    <t>1.5</t>
  </si>
  <si>
    <t>1.6</t>
  </si>
  <si>
    <t>1.7</t>
  </si>
  <si>
    <t>1.8</t>
  </si>
  <si>
    <t>1.9</t>
  </si>
  <si>
    <t>Fill Operations to make up levels</t>
  </si>
  <si>
    <t>1.10</t>
  </si>
  <si>
    <t>Backfill using selected imported materials to make up levels: scarify, spread, grade and compact to falls, cross falls and slopes: in layers not exceeding 150mm: compact to 95% MOD (AASHTO T180)</t>
  </si>
  <si>
    <t>1.11</t>
  </si>
  <si>
    <t>1.12</t>
  </si>
  <si>
    <t>1.13</t>
  </si>
  <si>
    <t>1.14</t>
  </si>
  <si>
    <t>1.15</t>
  </si>
  <si>
    <t>1.16</t>
  </si>
  <si>
    <t>1.17</t>
  </si>
  <si>
    <t>1.18</t>
  </si>
  <si>
    <t>200mm thick RC Shear walls</t>
  </si>
  <si>
    <t>125mm thick  ground floor slab</t>
  </si>
  <si>
    <t>Sides of foundation RC walls</t>
  </si>
  <si>
    <t>Beams</t>
  </si>
  <si>
    <t>150mm thick shear walls</t>
  </si>
  <si>
    <t>Suspended Slab : 150mm thick</t>
  </si>
  <si>
    <t>Waterproof concrete : vibrated reinforced: water reducing admixture as 'Masterseal 501 WA'applied at a rate of 6Kg per m3</t>
  </si>
  <si>
    <t>Roof Beams</t>
  </si>
  <si>
    <t>Roof Slab : 150mm thick</t>
  </si>
  <si>
    <t>Assorted: 8-25mm diamter</t>
  </si>
  <si>
    <t>Sides of rc walls</t>
  </si>
  <si>
    <t>Soffits and sides of beams</t>
  </si>
  <si>
    <t>2.11</t>
  </si>
  <si>
    <t>Edges of slabs :  over 75mm high but not exceeding 150mm high</t>
  </si>
  <si>
    <t>Edges of slabs :  over 150mm high but not exceeding 225mm high</t>
  </si>
  <si>
    <t>ROOF COVERING</t>
  </si>
  <si>
    <t>75mm (average) thick lightweight roof screed ; reinforced with and including fibre mesh at a rate of 0.9Kg/m3 of concrete; laid to falls and crossfalls</t>
  </si>
  <si>
    <t>Cement and sand (1:4) mortar backing : woodfloat finish :</t>
  </si>
  <si>
    <t>20mm thick to vertical sides of walls</t>
  </si>
  <si>
    <t>3.3</t>
  </si>
  <si>
    <t>20mm thick protective screed laid on APP membrane</t>
  </si>
  <si>
    <t>3.4</t>
  </si>
  <si>
    <t>3.5</t>
  </si>
  <si>
    <t>Skirtings; 450 mm high; with 50mm horizontal turn tucked into grooves in concrete or masonry</t>
  </si>
  <si>
    <t>Extra over: angle fillet</t>
  </si>
  <si>
    <t>3.6</t>
  </si>
  <si>
    <t>Precast concrete Tiles</t>
  </si>
  <si>
    <t>3.7</t>
  </si>
  <si>
    <t>20mm thick interlocking roof tiles ; including jointing and bedding in cement and sand mortar or approved adhesive</t>
  </si>
  <si>
    <t>GREEN ROOF</t>
  </si>
  <si>
    <t>Protection Sheet</t>
  </si>
  <si>
    <t>HDPE (high-density extruded polyethylene) single cuspated non-woven drainage protection sheet as 'Polyfond Kit Drain from Mapei' or equal and approved, laid with stud surface facing up: 150mm laps</t>
  </si>
  <si>
    <t>Drainage layer</t>
  </si>
  <si>
    <t>200mm thick overall drainage layer ; made of graded single sized 19mm aggregate; depositing and compacting in layer</t>
  </si>
  <si>
    <t>Geotextile filter</t>
  </si>
  <si>
    <t>3.10</t>
  </si>
  <si>
    <t>Geotextile filter material as ''BIDIM'' or equal and approved ; 150mm overlaps; wrapping on floor bed</t>
  </si>
  <si>
    <t>Imported Lightweight agricultural soil backfill</t>
  </si>
  <si>
    <t>3.11</t>
  </si>
  <si>
    <t>Redsoil mixed with compost manure; 200mm thick ;spreading and levelling; in green roof</t>
  </si>
  <si>
    <t>3.12</t>
  </si>
  <si>
    <t>100mm diameter rainwater downpipe: fixed to wall or cast into concrete column or encased in masonary</t>
  </si>
  <si>
    <t>3.13</t>
  </si>
  <si>
    <t>110mm diameter x 200mm long UPVC pipe sleeve ; laid horizontally through beams (measured separately)</t>
  </si>
  <si>
    <t>3.14</t>
  </si>
  <si>
    <t>100mm diameter PVC fulbora roof outlet : with domical gratings : vertical spigots</t>
  </si>
  <si>
    <t>3.15</t>
  </si>
  <si>
    <t>Bend : including socket adaptor from gutter outlet to downpipes; complete</t>
  </si>
  <si>
    <t>3.16</t>
  </si>
  <si>
    <t>Painting and Decoration</t>
  </si>
  <si>
    <t>Prepare and apply three coats gloss oil paint</t>
  </si>
  <si>
    <t>Externally on:-</t>
  </si>
  <si>
    <t>3.17</t>
  </si>
  <si>
    <t>Down pipes: 100mm diameter</t>
  </si>
  <si>
    <t>Precast concrete units; grade 20/20mm; vibrated; jointing and pointing in cement sand mortar (1:3)</t>
  </si>
  <si>
    <t>275 x 75mm thick copings; twice weathered and throated; fair faced finished : PROV</t>
  </si>
  <si>
    <t>ALUMINIUM WINDOWS</t>
  </si>
  <si>
    <t>Glazed Aluminium Windows : complete with and including 8mm laminated Low E glass</t>
  </si>
  <si>
    <t>Refer to Door schedule: Drawing A601</t>
  </si>
  <si>
    <t>Window overall size 2750X2700mm high, W1</t>
  </si>
  <si>
    <t>Ditto 1000x2100mm high , W2</t>
  </si>
  <si>
    <t>ALUMINIUM DOORS</t>
  </si>
  <si>
    <t>Supply and fix the following heavy duty Bi-fold Aluminium Framed Doors as manufactured by an approved supplier : complete with 8mm Low E laminated glass, glazing beads, rubber gaskets, seals and weather strips as required ; all necessary iron mongery (matching locks,hingess): fixing to to masonary or concrete jambs with appropriate lugs or polyurethene form; adjust on completion;  including bedding and pointing in cement and sand(1:4) mortar and all necessary welding: to</t>
  </si>
  <si>
    <t>Refer to Door schedule: Drawing A600</t>
  </si>
  <si>
    <t>Door Overall 3868x2700mm high ;Type D1</t>
  </si>
  <si>
    <t>Door Overall 5750x2700mm high ;Type D2</t>
  </si>
  <si>
    <t>Door Overall 4810x2700mm high ;Type D4</t>
  </si>
  <si>
    <t>Door Overall 4927x2700mm high ;Type D9</t>
  </si>
  <si>
    <t>TIMBER DOORS</t>
  </si>
  <si>
    <t>50mm thick Mvule hardwood solid timber panel door: 150 x 50mm thick stiles and top  rail: 150 x 50mm thick  bottom rail ; one labour on meeting stiles ; solid blocking for Iron mongery</t>
  </si>
  <si>
    <t>Door overall size 1480mm x 2400mm high; D5</t>
  </si>
  <si>
    <t>200 x 50mm thick hardwood frame; 2No labours; counter sunk screws</t>
  </si>
  <si>
    <t>50 x 25mm thick moulded architrave to doors ; to Architect's details</t>
  </si>
  <si>
    <t>NOTE: ALL PROVISIONAL</t>
  </si>
  <si>
    <t>Lock and Handles: Euro profile Cylinder door lock and lock case complete with a pair of antique brushed brass door handles and a pair of eschuteons</t>
  </si>
  <si>
    <t>Brushed brass Stainless steel heavy duty ball hinges</t>
  </si>
  <si>
    <t>Pairs</t>
  </si>
  <si>
    <t>Antique brushed brass finish half round rubber aluminium door stopper</t>
  </si>
  <si>
    <t>Coat Hooks</t>
  </si>
  <si>
    <t>Ditto to receive blue stone cladding</t>
  </si>
  <si>
    <t>12-15mm thick smooth plaster to walls</t>
  </si>
  <si>
    <t>NOTE: The Prime Cost Rate (PC) provided for each finish shall be the basic purchase cost (shop price) of the finish in Nairobi as selected by the Architect. The tenderer shall add over and above this PC rate provided herein his price for transport,wastage, insurances, and rate for fixing including adhesive, grout and spacers etc.</t>
  </si>
  <si>
    <t>Wall Tiles: allow the Prime Cost (P.C) for purchasing as selected by the Architect: take delivery from supplier, transport to site , store and fix with approved adhesive : on cement and sand (1:4) backing (measured separately) : jointed and pointed in proprietary grout : to</t>
  </si>
  <si>
    <t>8-10mm thick porcelain tiles ; laid in regular patterns: PC rate 3000/m2</t>
  </si>
  <si>
    <t>Ditto red body tiles: PC rate 1500/m2</t>
  </si>
  <si>
    <t>Blue Stone Cladding</t>
  </si>
  <si>
    <t>Blue stone facing built against stone wall with and including galvanised wall ties in cement and sand (1:4) mortar:  random or regular pattern to Architect's approval : to</t>
  </si>
  <si>
    <t>25-30mm thick blue stone cladding ; hand dressed finish ; in irregular pattern ; final colour to Architect's approval</t>
  </si>
  <si>
    <t>Stone Sealant</t>
  </si>
  <si>
    <t>Dusting off and washing with approved stone washing agent, prepare and apply 'Transeal' stone sealant ; minimum two coats</t>
  </si>
  <si>
    <t>30mm thick screed : wood floated ; to receive terrazzo</t>
  </si>
  <si>
    <t>Ditto: 157mm high risers</t>
  </si>
  <si>
    <t>Ditto: 305mm high treads</t>
  </si>
  <si>
    <t>Ditto: 100mm skirting</t>
  </si>
  <si>
    <t>Ditto to receive tiles</t>
  </si>
  <si>
    <t>Ditto to receive wood laminate floor</t>
  </si>
  <si>
    <t>Ditto to receive natural stone floor</t>
  </si>
  <si>
    <t>Terrazo mix coloured; with stone marble chippings ; ground smooth; to</t>
  </si>
  <si>
    <t>9mm thick polished terrazzo floor finish</t>
  </si>
  <si>
    <t>NOTE: The Prime Cost Rate (PC) provided for each finish shall be the basic purchase cost (shop price) of the finish in Nairobi  desired by the Architect. The tenderer shall add over and above this PC rate provided herein his price for transport, insurances, and rate for fixing including adhesive, grout and spacers etc .</t>
  </si>
  <si>
    <t>Porcelain / Ceramic Floor Tiles: allow the Prime Cost (P.C) rate of Ksh 3,000 for purchasing as selected by the Architect: take delivery in Nairobi, transport to site , store and fix with approved adhesive : on cement and sand (1:4) backing (measured separately) : jointed and pointed in proprietary grout : to</t>
  </si>
  <si>
    <t>Tiling to floors : in regular patterns</t>
  </si>
  <si>
    <t>100mm high tile skirting</t>
  </si>
  <si>
    <t>Wood Laminate Flooring: allow the Prime Cost (P.C) rate of Ksh 4,500 for purchasing as selected by the Architect: take delivery in Nairobi, transport to site , store and fix with approved adhesive : on cement and sand (1:4) backing (measured separately) : laying on a sound underlay (measured separately) to:</t>
  </si>
  <si>
    <t>10-20mm thick laminated timber floor obtained from Woodways Kenya or equal and approved</t>
  </si>
  <si>
    <t>Hardwood skirting</t>
  </si>
  <si>
    <t>150 x 18mm (finished) high skirting; apply primer and two pack clear lacquer on completion</t>
  </si>
  <si>
    <t>Sound Underlay Foam</t>
  </si>
  <si>
    <t>Closed Cell Polyethylene Sound Underlay to architects approval ; fixing to  concrete floor with proprietary adhesive</t>
  </si>
  <si>
    <t>Natural stone flooring : laid in straight joints to an approved pattern : joints filled with matching coloured grout to Architect's approval</t>
  </si>
  <si>
    <t>20mm thick flooring : with regular pattern</t>
  </si>
  <si>
    <t>100mm high skirting</t>
  </si>
  <si>
    <t>Dust off and wash with approved stone washing agent, prepare and apply 'Transeal' stone sealant ; minimum two coats ; to</t>
  </si>
  <si>
    <t>Stone flooring</t>
  </si>
  <si>
    <t>12-15mm thick smooth plaster to ceilings</t>
  </si>
  <si>
    <t>Cornice - Provisional</t>
  </si>
  <si>
    <t>100mm girth polystyrene cornice</t>
  </si>
  <si>
    <t>Prime Grade planned cypress Tounged and Grooved (T&amp;G) timber ceiling boarding : butt jointed : secret nailing to timber brandering: -</t>
  </si>
  <si>
    <t>25mm thick ceiling</t>
  </si>
  <si>
    <t>Surfaces of gypsum ceilings</t>
  </si>
  <si>
    <t>Prepare, touch up primer and apply one undercoat and two coats gloss oil paint finish : on wood surfaces</t>
  </si>
  <si>
    <t>Surfaces of TnG ceilings</t>
  </si>
  <si>
    <t>External walls and beams to receive external paint (m.s)</t>
  </si>
  <si>
    <t>15mm thick render to open string : 300mm wide (extreme) : to profile of treads and risers</t>
  </si>
  <si>
    <t>Ditto to receive blue stone cladding (m.s)</t>
  </si>
  <si>
    <t>Prepare and apply one undercoat and three coats 'Low VOC' weather guard silicone paint ; from Kansai Plascon or equal and approved</t>
  </si>
  <si>
    <t>Painting to surfaces of plastered external walls,beams beams and  columns</t>
  </si>
  <si>
    <t>Balustrades and Railings</t>
  </si>
  <si>
    <t>Refer to elevation drawings</t>
  </si>
  <si>
    <t>1000mm high Mild steel Balustrades and Handrailing  ; comprising 50mm diameter mild steel handrail ; 50 x 50mm SHS bottom rail ; 25 x25mm SHS balusters at  250mm centres ; priming with red oxide primer and applying two coats of gloss paint, all to architect's detail</t>
  </si>
  <si>
    <t>10.1</t>
  </si>
  <si>
    <t>10.2</t>
  </si>
  <si>
    <t>10.3</t>
  </si>
  <si>
    <t>10.4</t>
  </si>
  <si>
    <t>10.5</t>
  </si>
  <si>
    <t>10.6</t>
  </si>
  <si>
    <t>10.7</t>
  </si>
  <si>
    <t>10.8</t>
  </si>
  <si>
    <t>10.9</t>
  </si>
  <si>
    <t>10.10</t>
  </si>
  <si>
    <t>10.11</t>
  </si>
  <si>
    <t>10.12</t>
  </si>
  <si>
    <t>10.13</t>
  </si>
  <si>
    <t>Roof Tanks</t>
  </si>
  <si>
    <t>Roof Tank : 1000Litre moulded plastic rectangular tank ; complete with ball valve, cover, inlet and outlet pipe connection, overflow pipe and roof support framework</t>
  </si>
  <si>
    <t>Floor trap with plastic grated cover</t>
  </si>
  <si>
    <t>COLLECTION : SUB STRUCTURES</t>
  </si>
  <si>
    <t>Page</t>
  </si>
  <si>
    <t>TOTAL TO SUMMARY - SUBSTRUCTURE</t>
  </si>
  <si>
    <t>TOTAL TO SUMMARY - REINFORCED CONCRETE SUPERSTRUCTURE</t>
  </si>
  <si>
    <t>TOTAL TO SUMMARY:  ROOF&amp;RAINWATER DISPOSAL</t>
  </si>
  <si>
    <t>TOTAL TO SUMMARY - WINDOWS</t>
  </si>
  <si>
    <t>COLLECTION: EXTERNAL FINISHES</t>
  </si>
  <si>
    <t>TOTAL TO SUMMARY - PLUMBING AND DRAINAGE</t>
  </si>
  <si>
    <t>Substructures</t>
  </si>
  <si>
    <t>Reinforced concrete superstructure</t>
  </si>
  <si>
    <t>Roofing and rainwater disposal</t>
  </si>
  <si>
    <t>Walling</t>
  </si>
  <si>
    <t>Fittings</t>
  </si>
  <si>
    <t>Builder's Work in Connection with  Electrical Works and Solar installations</t>
  </si>
  <si>
    <t>Edges of ground floor slab : over 75mm - 150mm high</t>
  </si>
  <si>
    <t>Backfilling excavated materials around foundations: Provisional</t>
  </si>
  <si>
    <t xml:space="preserve"> Fix the following accesories and fittings</t>
  </si>
  <si>
    <t xml:space="preserve">Supply and fix steel bar reinforcement including bending, hooking, tying wire, cutting spacers and supporting all </t>
  </si>
  <si>
    <t>4mm membrane laid horizontally on roof screeds</t>
  </si>
  <si>
    <t>Disposal of excavated materials</t>
  </si>
  <si>
    <t>Rainwater Disposal</t>
  </si>
  <si>
    <t>Extra over for:</t>
  </si>
  <si>
    <t>Risk of Collapse</t>
  </si>
  <si>
    <t>Allow for maintaining and upholding sides of excavations and keeping excavations clear of fallen materials</t>
  </si>
  <si>
    <t>Allow for keeping excavations free from water by bailing, pumping or otherwise</t>
  </si>
  <si>
    <t>Smooth marineply formwork to: -</t>
  </si>
  <si>
    <t>Brushed brass heavy duty ball hinges</t>
  </si>
  <si>
    <t>S|2|26</t>
  </si>
  <si>
    <t>NA</t>
  </si>
  <si>
    <t>Excavating in any class of rock; class I -III (Prov)</t>
  </si>
  <si>
    <t>20mm thick screed to vertical sides of walls</t>
  </si>
  <si>
    <t>40mm thick solid core flush doors : hardwood lipped all round: pressed mahogany veneered to all exposed surfaces; solid blocking for ironmongery</t>
  </si>
  <si>
    <t>Provisional sum for water tanks</t>
  </si>
  <si>
    <t>40mm (average) thick levelling roof screed with waterproof admixture as ''SIKA Lite'' or equal and approved; laid to falls and crossfalls</t>
  </si>
  <si>
    <t>Factor</t>
  </si>
  <si>
    <t>Length</t>
  </si>
  <si>
    <t>Width</t>
  </si>
  <si>
    <t>Height</t>
  </si>
  <si>
    <t>Area</t>
  </si>
  <si>
    <t>Volume</t>
  </si>
  <si>
    <t>Red level exc</t>
  </si>
  <si>
    <t>Strip Excavation</t>
  </si>
  <si>
    <t>column bases exc</t>
  </si>
  <si>
    <t>hardcore</t>
  </si>
  <si>
    <t>ground floor slab</t>
  </si>
  <si>
    <t>Concrete work</t>
  </si>
  <si>
    <t>Blindind to strip</t>
  </si>
  <si>
    <t>Ditto col. Bases</t>
  </si>
  <si>
    <t>VRC to strip</t>
  </si>
  <si>
    <t>Found. Columns</t>
  </si>
  <si>
    <t>Col. Bases</t>
  </si>
  <si>
    <t>Formwork</t>
  </si>
  <si>
    <t>Strip found.</t>
  </si>
  <si>
    <t>Foundation walling</t>
  </si>
  <si>
    <t>SUPERSTRUCTURE</t>
  </si>
  <si>
    <t>Suspended slab</t>
  </si>
  <si>
    <t>Concrete</t>
  </si>
  <si>
    <t>Sides of suspended slab</t>
  </si>
  <si>
    <t>ROOFING AND RW DISPOSAL</t>
  </si>
  <si>
    <t>Screed</t>
  </si>
  <si>
    <t>DPM</t>
  </si>
  <si>
    <t>FINISHES</t>
  </si>
  <si>
    <t>INTERNAL</t>
  </si>
  <si>
    <t>Plaster and paint</t>
  </si>
  <si>
    <t>NOTE: The Prime Cost Rate (PC) provided for each finish shall be basic purchase cost (shop price) of the finish in Nairobi desired by the Architect. The tenderer shall add over and above this PC rate provided herein his price for transport, insurances and rate for fixing including adhesive, grout and spacers etc.</t>
  </si>
  <si>
    <t>7.9</t>
  </si>
  <si>
    <t>150mm skirting</t>
  </si>
  <si>
    <t>Screed to receive tiles</t>
  </si>
  <si>
    <t>30mm thick screed : wood floated ; to receive ceramic floor tiles</t>
  </si>
  <si>
    <t>skirting</t>
  </si>
  <si>
    <t>wall</t>
  </si>
  <si>
    <t>Floor</t>
  </si>
  <si>
    <t>Ceiling</t>
  </si>
  <si>
    <t>plaster and paint</t>
  </si>
  <si>
    <t>gypsum</t>
  </si>
  <si>
    <t xml:space="preserve">External Finishes </t>
  </si>
  <si>
    <t>Key to walls</t>
  </si>
  <si>
    <t>Key pointing</t>
  </si>
  <si>
    <t>Extra over walling for key pointing with neat half round recessed horizontal and flush vertical joints in cement and sand (1:4) mortar to new walling.</t>
  </si>
  <si>
    <t>Backfill</t>
  </si>
  <si>
    <t>Load and cart away</t>
  </si>
  <si>
    <t>Supply and fix the following steel casement doors as manufactured by an approved steel fabricator including supplying and fixing of  iron monger  and fittings all primed with one coat of etch primer before fixing including bending and pointing in cement and sand (1:4) mortar: oiling and adjusting on completion: eggshell finish on completion; all in accordance with Architect's Details</t>
  </si>
  <si>
    <t>Overall size 900mm x 2100mm high;</t>
  </si>
  <si>
    <t>Soffits of slab</t>
  </si>
  <si>
    <t>Tiling to walls</t>
  </si>
  <si>
    <t>Painting on plastered slab internally</t>
  </si>
  <si>
    <t>ditto</t>
  </si>
  <si>
    <t>External</t>
  </si>
  <si>
    <t>internal</t>
  </si>
  <si>
    <t>ddt doors</t>
  </si>
  <si>
    <t>ddt windows</t>
  </si>
  <si>
    <t>No.</t>
  </si>
  <si>
    <t>Provisional sum for sanitary fittings</t>
  </si>
  <si>
    <t>1. The rates and prices shall be inclusive of VAT currently at 14%</t>
  </si>
  <si>
    <t>Provide the Prime Cost Sum for electrical  and data installations</t>
  </si>
  <si>
    <r>
      <t>The following Sums</t>
    </r>
    <r>
      <rPr>
        <b/>
        <u/>
        <sz val="10"/>
        <rFont val="Arial Narrow"/>
        <family val="2"/>
      </rPr>
      <t xml:space="preserve"> Includes</t>
    </r>
    <r>
      <rPr>
        <sz val="10"/>
        <rFont val="Arial Narrow"/>
        <family val="2"/>
      </rPr>
      <t xml:space="preserve"> 16% V.A.T.</t>
    </r>
  </si>
  <si>
    <t>Provisional sum for water reticulation</t>
  </si>
  <si>
    <t>PRIME COST SUM</t>
  </si>
  <si>
    <t>PC|1</t>
  </si>
  <si>
    <t>Ground beams</t>
  </si>
  <si>
    <t>ground beam</t>
  </si>
  <si>
    <t>AP|16</t>
  </si>
  <si>
    <t>GROUND FLOOR</t>
  </si>
  <si>
    <t>beams</t>
  </si>
  <si>
    <t>columns</t>
  </si>
  <si>
    <t xml:space="preserve">ELEMENT NO. 1 REINFORCED CONCRETE </t>
  </si>
  <si>
    <t>SECTION B</t>
  </si>
  <si>
    <t>200 x 50mm thick cypress frame; 2No labours; counter sunk screws</t>
  </si>
  <si>
    <t>100 x 15mm thick moulded architrave to doors ; to Architect's details</t>
  </si>
  <si>
    <t>Ditto 100 t0 200mm girth</t>
  </si>
  <si>
    <t>Ceramic Floor tiles: :Supply and fix with approved adhesive : on cement and sand (1:4) backing (m.s) : jointed and pointed in proprietary grout : to</t>
  </si>
  <si>
    <t>TOTAL FOR GROUND FLOOR CARRIED  TO FINAL SUMMARY</t>
  </si>
  <si>
    <t>150mm thick Walls</t>
  </si>
  <si>
    <t>ROOFING &amp; RW DISPOSAL</t>
  </si>
  <si>
    <t>Provide Provisional Sums to cover the cost of the following Works,</t>
  </si>
  <si>
    <t>PRIME COST SUMS : DOMESTIC SUB CONTRACTORS/DOMESTIC SUPPLIERS</t>
  </si>
  <si>
    <t>Bulk excavation to remove BCS ; starting from existing ground level: over 500mm deep</t>
  </si>
  <si>
    <t>Load and cart way excavated material and dump on approved dumping site by local authority</t>
  </si>
  <si>
    <t>The site of works is situated in Kajiado County</t>
  </si>
  <si>
    <t>200mm thick wall</t>
  </si>
  <si>
    <t>Supply and fix the following heavy duty Powder Coated Aluminium Framed Windows as manufactured by an approved supplier : complete with 8mm laminated glass, glazing beads, rubber gaskets, seals and weather strips as required ; all necessary iron mongery (matching locks,hinges and sliding tracks): fixing to to masonary or concrete jambs with appropriate lugs or polyurethene form; adjust on completion;  including bedding and pointing in cement and sand(1:4) mortar and all necessary welding: colour to architects specifications</t>
  </si>
  <si>
    <t xml:space="preserve">Fixed Paneled Aluminium Windows </t>
  </si>
  <si>
    <t>Refer to Window schedule: Drawing A601</t>
  </si>
  <si>
    <t xml:space="preserve">Window overall size 1500x600mm high: </t>
  </si>
  <si>
    <t xml:space="preserve">Ditto 1500x1500mm high: </t>
  </si>
  <si>
    <t xml:space="preserve">Ditto 1200x1200mm high: </t>
  </si>
  <si>
    <t xml:space="preserve">Ditto 900x1200mm high: </t>
  </si>
  <si>
    <t xml:space="preserve">Ditto 900x900mm high: </t>
  </si>
  <si>
    <t xml:space="preserve">Door overall size 1000mm x 2200mm high; </t>
  </si>
  <si>
    <t>Supply and fix the following heavy duty Powder Coated Aluminium Framed Wall Partitions as manufactured by an approved supplier : complete with 8mm laminated glass, glazing beads, rubber gaskets, seals and weather strips as required ; all necessary iron mongery (matching locks,hinges and sliding tracks): fixing to to masonary or concrete jambs with appropriate lugs or polyurethene form; adjust on completion;  including bedding and pointing in cement and sand(1:4) mortar and all necessary welding: colour to architects specifications</t>
  </si>
  <si>
    <t>AUGUST 2023</t>
  </si>
  <si>
    <t>PROPOSED ICT OFFICE AT TNT SACCO HEADQUATERS</t>
  </si>
  <si>
    <t>OFFICE</t>
  </si>
  <si>
    <t>PROPOSED ICT OFFICE</t>
  </si>
  <si>
    <t>ICT OFFICE</t>
  </si>
  <si>
    <t>BILLS OF QUANTITIES</t>
  </si>
  <si>
    <t>Cornes Construct</t>
  </si>
  <si>
    <t>TNT SACCO</t>
  </si>
  <si>
    <r>
      <t>I/We the undersigned are willing to contract to perform fully, the whole of the Works,</t>
    </r>
    <r>
      <rPr>
        <b/>
        <sz val="10"/>
        <rFont val="Arial Narrow"/>
        <family val="2"/>
      </rPr>
      <t xml:space="preserve">Proposed ICT Office </t>
    </r>
    <r>
      <rPr>
        <sz val="10"/>
        <rFont val="Arial Narrow"/>
        <family val="2"/>
      </rPr>
      <t>in accordance with the Bills of Quantities, Specifications, Drawings and Conditions of Contract and to your entire satisfaction, for the sum stated below and to enter into a Contract and complete the whole of the Works within the time stated below:</t>
    </r>
  </si>
  <si>
    <r>
      <t xml:space="preserve">We …………………………………………………………………………….........................................................………… the (Surety) of………………………………………………………………………........……………………………..............................……………… are willing to act as Surety and to be bound to </t>
    </r>
    <r>
      <rPr>
        <b/>
        <sz val="10"/>
        <rFont val="Arial Narrow"/>
        <family val="2"/>
      </rPr>
      <t>TNT SACCO</t>
    </r>
    <r>
      <rPr>
        <sz val="10"/>
        <rFont val="Arial Narrow"/>
        <family val="2"/>
      </rPr>
      <t xml:space="preserve"> for the </t>
    </r>
    <r>
      <rPr>
        <b/>
        <sz val="10"/>
        <rFont val="Arial Narrow"/>
        <family val="2"/>
      </rPr>
      <t>PROPOSED OFFICE</t>
    </r>
    <r>
      <rPr>
        <sz val="10"/>
        <rFont val="Arial Narrow"/>
        <family val="2"/>
      </rPr>
      <t xml:space="preserve"> in the amount equivalent to 10% of the Contract Sum according to the Terms and Conditions of Contract, a copy of which has been inspected by us, without the addition of any limitations.</t>
    </r>
  </si>
  <si>
    <t>Office</t>
  </si>
  <si>
    <r>
      <t xml:space="preserve">Office </t>
    </r>
    <r>
      <rPr>
        <sz val="10"/>
        <color rgb="FF000000"/>
        <rFont val="Arial Narrow"/>
        <family val="2"/>
      </rPr>
      <t>with the</t>
    </r>
  </si>
  <si>
    <r>
      <t xml:space="preserve">The works to be executed under this contract comprise of </t>
    </r>
    <r>
      <rPr>
        <b/>
        <sz val="10"/>
        <color rgb="FF000000"/>
        <rFont val="Arial Narrow"/>
        <family val="2"/>
      </rPr>
      <t>Construction of</t>
    </r>
    <r>
      <rPr>
        <sz val="10"/>
        <color indexed="8"/>
        <rFont val="Arial Narrow"/>
        <family val="2"/>
      </rPr>
      <t xml:space="preserve"> </t>
    </r>
    <r>
      <rPr>
        <b/>
        <sz val="10"/>
        <color rgb="FF000000"/>
        <rFont val="Arial Narrow"/>
        <family val="2"/>
      </rPr>
      <t>an</t>
    </r>
  </si>
  <si>
    <t>i) THE EMPLOYER.The "Employer" is TNT SACCO</t>
  </si>
  <si>
    <t>To:  CEO TNT SACCO</t>
  </si>
  <si>
    <t xml:space="preserve">The contract for above mentioned works, entered into on the ………………..………………………..2023 by the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</si>
</sst>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0_)"/>
    <numFmt numFmtId="166" formatCode="#,##0.00_ ;[Red]\-#,##0.00\ "/>
    <numFmt numFmtId="167" formatCode="0.0"/>
    <numFmt numFmtId="168" formatCode="_ * #,##0_ ;_ * \-#,##0_ ;_ * &quot;-&quot;??_ ;_ @_ "/>
    <numFmt numFmtId="169" formatCode="0.0%"/>
  </numFmts>
  <fonts count="45">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Narrow"/>
      <family val="2"/>
    </font>
    <font>
      <b/>
      <sz val="12"/>
      <name val="Arial Narrow"/>
      <family val="2"/>
    </font>
    <font>
      <b/>
      <sz val="10"/>
      <name val="Arial Narrow"/>
      <family val="2"/>
    </font>
    <font>
      <u/>
      <sz val="10"/>
      <name val="Arial Narrow"/>
      <family val="2"/>
    </font>
    <font>
      <sz val="11"/>
      <name val="Arial Narrow"/>
      <family val="2"/>
    </font>
    <font>
      <b/>
      <sz val="11"/>
      <name val="Arial Narrow"/>
      <family val="2"/>
    </font>
    <font>
      <b/>
      <u/>
      <sz val="10"/>
      <name val="Arial Narrow"/>
      <family val="2"/>
    </font>
    <font>
      <b/>
      <u/>
      <sz val="10"/>
      <name val="Arial Narrow"/>
      <family val="2"/>
    </font>
    <font>
      <sz val="10"/>
      <name val="Arial Narrow"/>
      <family val="2"/>
    </font>
    <font>
      <sz val="10"/>
      <name val="Arial"/>
      <family val="2"/>
    </font>
    <font>
      <b/>
      <sz val="10"/>
      <color rgb="FFFF0000"/>
      <name val="Arial Narrow"/>
      <family val="2"/>
    </font>
    <font>
      <i/>
      <sz val="10"/>
      <name val="Arial Narrow"/>
      <family val="2"/>
    </font>
    <font>
      <sz val="10"/>
      <color theme="1"/>
      <name val="Palatino Linotype"/>
      <family val="2"/>
    </font>
    <font>
      <sz val="10"/>
      <color theme="1"/>
      <name val="Arial Narrow"/>
      <family val="2"/>
    </font>
    <font>
      <sz val="11"/>
      <color indexed="8"/>
      <name val="Calibri"/>
      <family val="2"/>
    </font>
    <font>
      <sz val="10"/>
      <name val="CG Times"/>
    </font>
    <font>
      <sz val="12"/>
      <name val="Arial MT"/>
      <family val="2"/>
    </font>
    <font>
      <sz val="11"/>
      <name val="Calibri"/>
      <family val="2"/>
    </font>
    <font>
      <b/>
      <sz val="16"/>
      <name val="Arial Narrow"/>
      <family val="2"/>
    </font>
    <font>
      <sz val="10"/>
      <color rgb="FFFF0000"/>
      <name val="Arial Narrow"/>
      <family val="2"/>
    </font>
    <font>
      <b/>
      <sz val="16"/>
      <color rgb="FFFF0000"/>
      <name val="Arial Narrow"/>
      <family val="2"/>
    </font>
    <font>
      <b/>
      <i/>
      <sz val="10"/>
      <name val="Arial Narrow"/>
      <family val="2"/>
    </font>
    <font>
      <sz val="10"/>
      <name val="Calibri"/>
      <family val="2"/>
    </font>
    <font>
      <b/>
      <sz val="18"/>
      <name val="Arial Narrow"/>
      <family val="2"/>
    </font>
    <font>
      <b/>
      <sz val="18"/>
      <name val="Calibri"/>
      <family val="2"/>
    </font>
    <font>
      <b/>
      <sz val="10"/>
      <color indexed="8"/>
      <name val="Arial Narrow"/>
      <family val="2"/>
    </font>
    <font>
      <sz val="10"/>
      <color indexed="8"/>
      <name val="Arial Narrow"/>
      <family val="2"/>
    </font>
    <font>
      <u/>
      <sz val="10"/>
      <color indexed="8"/>
      <name val="Arial Narrow"/>
      <family val="2"/>
    </font>
    <font>
      <b/>
      <sz val="10"/>
      <color rgb="FF000000"/>
      <name val="Arial Narrow"/>
      <family val="2"/>
    </font>
    <font>
      <u/>
      <sz val="10"/>
      <color theme="10"/>
      <name val="Arial"/>
      <family val="2"/>
    </font>
    <font>
      <sz val="10"/>
      <color rgb="FF000000"/>
      <name val="Arial Narrow"/>
      <family val="2"/>
    </font>
    <font>
      <b/>
      <u/>
      <sz val="10"/>
      <color indexed="8"/>
      <name val="Arial Narrow"/>
      <family val="2"/>
    </font>
    <font>
      <b/>
      <strike/>
      <sz val="10"/>
      <color indexed="8"/>
      <name val="Arial Narrow"/>
      <family val="2"/>
    </font>
    <font>
      <strike/>
      <sz val="10"/>
      <color indexed="8"/>
      <name val="Arial Narrow"/>
      <family val="2"/>
    </font>
    <font>
      <i/>
      <sz val="10"/>
      <color indexed="8"/>
      <name val="Arial Narrow"/>
      <family val="2"/>
    </font>
    <font>
      <b/>
      <sz val="10"/>
      <name val="Arial"/>
      <family val="2"/>
    </font>
    <font>
      <b/>
      <u/>
      <sz val="10"/>
      <name val="Arial"/>
      <family val="2"/>
    </font>
    <font>
      <u/>
      <sz val="10"/>
      <name val="Arial"/>
      <family val="2"/>
    </font>
    <font>
      <sz val="12"/>
      <name val="Times New Roman"/>
      <family val="1"/>
    </font>
    <font>
      <sz val="10"/>
      <name val="Arial"/>
      <family val="2"/>
    </font>
    <font>
      <i/>
      <sz val="1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20">
    <border>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111">
    <xf numFmtId="0" fontId="0" fillId="0" borderId="0"/>
    <xf numFmtId="43"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0" fontId="13" fillId="0" borderId="0"/>
    <xf numFmtId="0" fontId="13" fillId="0" borderId="0"/>
    <xf numFmtId="9" fontId="13" fillId="0" borderId="0" applyFont="0" applyFill="0" applyBorder="0" applyAlignment="0" applyProtection="0"/>
    <xf numFmtId="0" fontId="13" fillId="0" borderId="0"/>
    <xf numFmtId="164" fontId="13" fillId="0" borderId="0"/>
    <xf numFmtId="43" fontId="13" fillId="0" borderId="0" applyFont="0" applyFill="0" applyBorder="0" applyAlignment="0" applyProtection="0"/>
    <xf numFmtId="164" fontId="13" fillId="0" borderId="0" applyFont="0" applyFill="0" applyBorder="0" applyAlignment="0" applyProtection="0"/>
    <xf numFmtId="43" fontId="16" fillId="0" borderId="0" applyFont="0" applyFill="0" applyBorder="0" applyAlignment="0" applyProtection="0"/>
    <xf numFmtId="43" fontId="17" fillId="0" borderId="0" applyFont="0" applyFill="0" applyBorder="0" applyAlignment="0" applyProtection="0"/>
    <xf numFmtId="43" fontId="13" fillId="0" borderId="0" applyFont="0" applyFill="0" applyBorder="0" applyAlignment="0" applyProtection="0"/>
    <xf numFmtId="43" fontId="17"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164" fontId="16"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7" fillId="0" borderId="0" applyFont="0" applyFill="0" applyBorder="0" applyAlignment="0" applyProtection="0"/>
    <xf numFmtId="164" fontId="19"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13" fillId="0" borderId="0"/>
    <xf numFmtId="0" fontId="3" fillId="0" borderId="0"/>
    <xf numFmtId="0" fontId="13" fillId="0" borderId="0"/>
    <xf numFmtId="165" fontId="20" fillId="0" borderId="0"/>
    <xf numFmtId="0" fontId="20" fillId="0" borderId="0"/>
    <xf numFmtId="0" fontId="13" fillId="0" borderId="0"/>
    <xf numFmtId="0" fontId="3" fillId="0" borderId="0"/>
    <xf numFmtId="0" fontId="13" fillId="0" borderId="0"/>
    <xf numFmtId="0" fontId="13" fillId="0" borderId="0"/>
    <xf numFmtId="0" fontId="21" fillId="0" borderId="0"/>
    <xf numFmtId="0" fontId="19" fillId="0" borderId="0"/>
    <xf numFmtId="0" fontId="19" fillId="0" borderId="0"/>
    <xf numFmtId="0" fontId="16" fillId="0" borderId="0"/>
    <xf numFmtId="0" fontId="3" fillId="0" borderId="0"/>
    <xf numFmtId="0" fontId="3" fillId="0" borderId="0"/>
    <xf numFmtId="0" fontId="13" fillId="0" borderId="0"/>
    <xf numFmtId="0" fontId="1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3" fillId="0" borderId="0"/>
    <xf numFmtId="0" fontId="13" fillId="0" borderId="0"/>
    <xf numFmtId="0" fontId="13" fillId="0" borderId="0"/>
    <xf numFmtId="0" fontId="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13" fillId="0" borderId="0"/>
    <xf numFmtId="0" fontId="13" fillId="0" borderId="13" applyNumberFormat="0" applyFont="0" applyBorder="0" applyAlignment="0">
      <alignment horizontal="center" vertical="top"/>
    </xf>
    <xf numFmtId="0" fontId="33" fillId="0" borderId="0" applyNumberFormat="0" applyFill="0" applyBorder="0" applyAlignment="0" applyProtection="0"/>
    <xf numFmtId="0" fontId="2" fillId="0" borderId="0"/>
    <xf numFmtId="43" fontId="2"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3"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42" fillId="0" borderId="0"/>
    <xf numFmtId="0" fontId="42" fillId="0" borderId="0"/>
    <xf numFmtId="0" fontId="13" fillId="0" borderId="0"/>
    <xf numFmtId="0" fontId="1" fillId="0" borderId="0"/>
    <xf numFmtId="0" fontId="1" fillId="0" borderId="0"/>
    <xf numFmtId="168" fontId="13" fillId="0" borderId="0" applyFont="0" applyFill="0" applyBorder="0" applyAlignment="0" applyProtection="0"/>
    <xf numFmtId="168" fontId="13" fillId="0" borderId="0" applyFont="0" applyFill="0" applyBorder="0" applyAlignment="0" applyProtection="0"/>
    <xf numFmtId="0" fontId="1" fillId="0" borderId="0"/>
    <xf numFmtId="164" fontId="13" fillId="0" borderId="0" applyFont="0" applyFill="0" applyBorder="0" applyAlignment="0" applyProtection="0"/>
    <xf numFmtId="0" fontId="1" fillId="0" borderId="0"/>
    <xf numFmtId="0" fontId="43" fillId="0" borderId="0"/>
  </cellStyleXfs>
  <cellXfs count="484">
    <xf numFmtId="0" fontId="0" fillId="0" borderId="0" xfId="0"/>
    <xf numFmtId="0" fontId="6" fillId="0" borderId="0" xfId="0" applyFont="1" applyAlignment="1">
      <alignment horizontal="left"/>
    </xf>
    <xf numFmtId="0" fontId="6" fillId="0" borderId="0" xfId="0" applyFont="1" applyAlignment="1">
      <alignment horizontal="right"/>
    </xf>
    <xf numFmtId="0" fontId="6" fillId="0" borderId="0" xfId="0" applyFont="1" applyAlignment="1">
      <alignment vertical="center"/>
    </xf>
    <xf numFmtId="0" fontId="6"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3" fontId="4" fillId="0" borderId="0" xfId="0" applyNumberFormat="1" applyFont="1" applyAlignment="1">
      <alignment vertical="center"/>
    </xf>
    <xf numFmtId="3" fontId="4" fillId="0" borderId="0" xfId="0" applyNumberFormat="1" applyFont="1" applyAlignment="1">
      <alignment horizontal="center" vertical="center"/>
    </xf>
    <xf numFmtId="4" fontId="4" fillId="0" borderId="0" xfId="0" applyNumberFormat="1" applyFont="1" applyAlignment="1">
      <alignment vertical="center"/>
    </xf>
    <xf numFmtId="3" fontId="4" fillId="0" borderId="0" xfId="0" applyNumberFormat="1" applyFont="1" applyAlignment="1">
      <alignment horizontal="left" vertical="center"/>
    </xf>
    <xf numFmtId="3" fontId="6" fillId="0" borderId="0" xfId="0" applyNumberFormat="1" applyFont="1" applyAlignment="1">
      <alignment horizontal="left" vertical="center"/>
    </xf>
    <xf numFmtId="4" fontId="4" fillId="0" borderId="0" xfId="0" applyNumberFormat="1" applyFont="1" applyAlignment="1">
      <alignment horizontal="center" vertical="center"/>
    </xf>
    <xf numFmtId="3" fontId="7" fillId="0" borderId="0" xfId="0" applyNumberFormat="1" applyFont="1" applyAlignment="1">
      <alignment horizontal="left" vertical="center"/>
    </xf>
    <xf numFmtId="0" fontId="4" fillId="0" borderId="0" xfId="0" applyFont="1" applyAlignment="1">
      <alignment horizontal="right" vertical="center"/>
    </xf>
    <xf numFmtId="3" fontId="6" fillId="0" borderId="0" xfId="0" applyNumberFormat="1" applyFont="1" applyAlignment="1">
      <alignment horizontal="right"/>
    </xf>
    <xf numFmtId="3" fontId="9" fillId="0" borderId="0" xfId="0" applyNumberFormat="1" applyFont="1" applyAlignment="1">
      <alignment horizontal="left" vertic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left" vertical="center"/>
    </xf>
    <xf numFmtId="3" fontId="8" fillId="0" borderId="0" xfId="0" applyNumberFormat="1" applyFont="1" applyAlignment="1">
      <alignment vertical="center"/>
    </xf>
    <xf numFmtId="3" fontId="8" fillId="0" borderId="0" xfId="0" applyNumberFormat="1" applyFont="1" applyAlignment="1">
      <alignment horizontal="center" vertical="center"/>
    </xf>
    <xf numFmtId="3" fontId="4" fillId="0" borderId="0" xfId="0" applyNumberFormat="1" applyFont="1" applyAlignment="1">
      <alignment horizontal="right" vertical="center"/>
    </xf>
    <xf numFmtId="4" fontId="4" fillId="0" borderId="0" xfId="0" applyNumberFormat="1" applyFont="1" applyAlignment="1">
      <alignment horizontal="right" vertical="center"/>
    </xf>
    <xf numFmtId="0" fontId="10" fillId="0" borderId="0" xfId="0" applyFont="1" applyAlignment="1">
      <alignment horizontal="left" vertical="center"/>
    </xf>
    <xf numFmtId="3" fontId="8" fillId="0" borderId="0" xfId="0" applyNumberFormat="1" applyFont="1" applyAlignment="1">
      <alignment horizontal="left" vertical="center"/>
    </xf>
    <xf numFmtId="0" fontId="8" fillId="0" borderId="0" xfId="0" applyFont="1" applyAlignment="1">
      <alignment horizontal="right" vertical="center"/>
    </xf>
    <xf numFmtId="4" fontId="8" fillId="0" borderId="0" xfId="0" applyNumberFormat="1"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10" fillId="0" borderId="0" xfId="0" applyFont="1" applyAlignment="1">
      <alignment horizontal="left" vertical="center" wrapText="1"/>
    </xf>
    <xf numFmtId="0" fontId="4" fillId="0" borderId="0" xfId="0" applyFont="1" applyAlignment="1">
      <alignment horizontal="left" vertical="center" wrapText="1"/>
    </xf>
    <xf numFmtId="0" fontId="11" fillId="0" borderId="0" xfId="0" applyFont="1" applyAlignment="1">
      <alignment horizontal="left" vertical="center"/>
    </xf>
    <xf numFmtId="3" fontId="12" fillId="0" borderId="0" xfId="0" applyNumberFormat="1" applyFont="1" applyAlignment="1">
      <alignment horizontal="left" vertical="center"/>
    </xf>
    <xf numFmtId="3" fontId="12" fillId="0" borderId="0" xfId="0" applyNumberFormat="1" applyFont="1" applyAlignment="1">
      <alignment horizontal="center" vertical="center"/>
    </xf>
    <xf numFmtId="0" fontId="4" fillId="0" borderId="0" xfId="3" applyFont="1" applyAlignment="1">
      <alignment horizontal="left" vertical="top" wrapText="1" indent="2"/>
    </xf>
    <xf numFmtId="0" fontId="4" fillId="0" borderId="0" xfId="5" applyFont="1" applyAlignment="1">
      <alignment horizontal="left" vertical="center" indent="1"/>
    </xf>
    <xf numFmtId="0" fontId="4" fillId="0" borderId="0" xfId="3" applyFont="1" applyAlignment="1">
      <alignment horizontal="left" vertical="top" wrapText="1" indent="1"/>
    </xf>
    <xf numFmtId="43" fontId="4" fillId="0" borderId="0" xfId="5" applyNumberFormat="1" applyFont="1" applyAlignment="1">
      <alignment horizontal="center"/>
    </xf>
    <xf numFmtId="0" fontId="4" fillId="0" borderId="11" xfId="8" applyFont="1" applyBorder="1" applyAlignment="1">
      <alignment horizontal="left" vertical="top" wrapText="1" indent="1"/>
    </xf>
    <xf numFmtId="0" fontId="4" fillId="0" borderId="11" xfId="8" applyFont="1" applyBorder="1" applyAlignment="1">
      <alignment horizontal="center" vertical="top" wrapText="1"/>
    </xf>
    <xf numFmtId="0" fontId="4" fillId="0" borderId="0" xfId="8" applyFont="1" applyAlignment="1">
      <alignment horizontal="left" vertical="center" indent="1"/>
    </xf>
    <xf numFmtId="3" fontId="4" fillId="0" borderId="0" xfId="8" applyNumberFormat="1" applyFont="1" applyAlignment="1">
      <alignment horizontal="left" vertical="center" indent="1"/>
    </xf>
    <xf numFmtId="0" fontId="4" fillId="0" borderId="0" xfId="38" applyFont="1"/>
    <xf numFmtId="0" fontId="6" fillId="0" borderId="0" xfId="38" applyFont="1" applyAlignment="1">
      <alignment horizontal="center"/>
    </xf>
    <xf numFmtId="0" fontId="22" fillId="0" borderId="0" xfId="6" applyFont="1"/>
    <xf numFmtId="0" fontId="22" fillId="0" borderId="0" xfId="38" applyFont="1" applyAlignment="1">
      <alignment wrapText="1"/>
    </xf>
    <xf numFmtId="0" fontId="22" fillId="0" borderId="0" xfId="38" applyFont="1"/>
    <xf numFmtId="0" fontId="22" fillId="0" borderId="0" xfId="38" applyFont="1" applyAlignment="1">
      <alignment horizontal="center"/>
    </xf>
    <xf numFmtId="0" fontId="4" fillId="0" borderId="11" xfId="38" applyFont="1" applyBorder="1"/>
    <xf numFmtId="0" fontId="22" fillId="0" borderId="11" xfId="38" applyFont="1" applyBorder="1" applyAlignment="1">
      <alignment horizontal="center"/>
    </xf>
    <xf numFmtId="0" fontId="23" fillId="0" borderId="0" xfId="38" applyFont="1"/>
    <xf numFmtId="0" fontId="24" fillId="0" borderId="0" xfId="38" applyFont="1"/>
    <xf numFmtId="0" fontId="24" fillId="0" borderId="13" xfId="38" applyFont="1" applyBorder="1"/>
    <xf numFmtId="0" fontId="6" fillId="0" borderId="13" xfId="38" applyFont="1" applyBorder="1" applyAlignment="1">
      <alignment horizontal="center"/>
    </xf>
    <xf numFmtId="0" fontId="6" fillId="0" borderId="0" xfId="38" applyFont="1"/>
    <xf numFmtId="0" fontId="10" fillId="0" borderId="0" xfId="38" applyFont="1"/>
    <xf numFmtId="0" fontId="10" fillId="0" borderId="0" xfId="38" applyFont="1" applyAlignment="1">
      <alignment horizontal="right"/>
    </xf>
    <xf numFmtId="0" fontId="10" fillId="0" borderId="0" xfId="38" applyFont="1" applyAlignment="1">
      <alignment horizontal="left"/>
    </xf>
    <xf numFmtId="0" fontId="6" fillId="0" borderId="0" xfId="38" applyFont="1" applyAlignment="1">
      <alignment horizontal="right"/>
    </xf>
    <xf numFmtId="0" fontId="6" fillId="0" borderId="0" xfId="38" applyFont="1" applyAlignment="1">
      <alignment horizontal="left"/>
    </xf>
    <xf numFmtId="0" fontId="6" fillId="0" borderId="0" xfId="58" applyFont="1"/>
    <xf numFmtId="17" fontId="14" fillId="0" borderId="0" xfId="38" quotePrefix="1" applyNumberFormat="1" applyFont="1"/>
    <xf numFmtId="17" fontId="6" fillId="0" borderId="0" xfId="38" quotePrefix="1" applyNumberFormat="1" applyFont="1"/>
    <xf numFmtId="0" fontId="4" fillId="0" borderId="0" xfId="38" applyFont="1" applyAlignment="1">
      <alignment horizontal="center"/>
    </xf>
    <xf numFmtId="0" fontId="4" fillId="0" borderId="0" xfId="5" applyFont="1"/>
    <xf numFmtId="0" fontId="4" fillId="0" borderId="0" xfId="5" applyFont="1" applyAlignment="1">
      <alignment horizontal="center"/>
    </xf>
    <xf numFmtId="0" fontId="4" fillId="0" borderId="0" xfId="5" applyFont="1" applyAlignment="1">
      <alignment horizontal="left" indent="1"/>
    </xf>
    <xf numFmtId="43" fontId="4" fillId="0" borderId="0" xfId="5" applyNumberFormat="1" applyFont="1"/>
    <xf numFmtId="0" fontId="10" fillId="0" borderId="0" xfId="5" applyFont="1"/>
    <xf numFmtId="0" fontId="10" fillId="0" borderId="0" xfId="5" applyFont="1" applyAlignment="1">
      <alignment horizontal="left" indent="1"/>
    </xf>
    <xf numFmtId="0" fontId="7" fillId="0" borderId="0" xfId="5" applyFont="1" applyAlignment="1">
      <alignment horizontal="center"/>
    </xf>
    <xf numFmtId="0" fontId="7" fillId="0" borderId="0" xfId="5" applyFont="1" applyAlignment="1">
      <alignment horizontal="left" indent="1"/>
    </xf>
    <xf numFmtId="43" fontId="7" fillId="0" borderId="0" xfId="5" applyNumberFormat="1" applyFont="1" applyAlignment="1">
      <alignment horizontal="center"/>
    </xf>
    <xf numFmtId="0" fontId="7" fillId="0" borderId="0" xfId="5" applyFont="1"/>
    <xf numFmtId="37" fontId="4" fillId="0" borderId="0" xfId="5" applyNumberFormat="1" applyFont="1" applyAlignment="1">
      <alignment horizontal="center"/>
    </xf>
    <xf numFmtId="0" fontId="4" fillId="0" borderId="0" xfId="5" quotePrefix="1" applyFont="1" applyAlignment="1">
      <alignment horizontal="center"/>
    </xf>
    <xf numFmtId="37" fontId="4" fillId="0" borderId="0" xfId="5" quotePrefix="1" applyNumberFormat="1" applyFont="1" applyAlignment="1">
      <alignment horizontal="center" vertical="top" wrapText="1"/>
    </xf>
    <xf numFmtId="37" fontId="4" fillId="0" borderId="0" xfId="5" quotePrefix="1" applyNumberFormat="1" applyFont="1" applyAlignment="1">
      <alignment horizontal="center"/>
    </xf>
    <xf numFmtId="0" fontId="4" fillId="0" borderId="0" xfId="5" applyFont="1" applyAlignment="1">
      <alignment horizontal="right" vertical="top" wrapText="1"/>
    </xf>
    <xf numFmtId="0" fontId="4" fillId="0" borderId="0" xfId="5" quotePrefix="1" applyFont="1" applyAlignment="1">
      <alignment horizontal="center" vertical="top" wrapText="1"/>
    </xf>
    <xf numFmtId="0" fontId="4" fillId="0" borderId="0" xfId="5" applyFont="1" applyAlignment="1">
      <alignment horizontal="left" vertical="top" wrapText="1" indent="1"/>
    </xf>
    <xf numFmtId="49" fontId="4" fillId="0" borderId="0" xfId="5" applyNumberFormat="1" applyFont="1" applyAlignment="1">
      <alignment horizontal="center" vertical="top" wrapText="1"/>
    </xf>
    <xf numFmtId="37" fontId="4" fillId="0" borderId="0" xfId="5" applyNumberFormat="1" applyFont="1" applyAlignment="1">
      <alignment horizontal="left"/>
    </xf>
    <xf numFmtId="0" fontId="4" fillId="0" borderId="0" xfId="5" applyFont="1" applyAlignment="1">
      <alignment horizontal="center" vertical="top"/>
    </xf>
    <xf numFmtId="49" fontId="4" fillId="0" borderId="0" xfId="5" applyNumberFormat="1" applyFont="1" applyAlignment="1">
      <alignment horizontal="center"/>
    </xf>
    <xf numFmtId="0" fontId="15" fillId="0" borderId="0" xfId="5" applyFont="1" applyAlignment="1">
      <alignment horizontal="center"/>
    </xf>
    <xf numFmtId="0" fontId="15" fillId="0" borderId="0" xfId="5" applyFont="1"/>
    <xf numFmtId="49" fontId="4" fillId="0" borderId="0" xfId="5" applyNumberFormat="1" applyFont="1" applyAlignment="1">
      <alignment horizontal="center" vertical="top"/>
    </xf>
    <xf numFmtId="0" fontId="4" fillId="0" borderId="0" xfId="5" applyFont="1" applyAlignment="1">
      <alignment vertical="top" wrapText="1"/>
    </xf>
    <xf numFmtId="43" fontId="4" fillId="0" borderId="0" xfId="5" applyNumberFormat="1" applyFont="1" applyAlignment="1">
      <alignment vertical="top" wrapText="1"/>
    </xf>
    <xf numFmtId="0" fontId="10" fillId="0" borderId="0" xfId="5" applyFont="1" applyAlignment="1">
      <alignment horizontal="center"/>
    </xf>
    <xf numFmtId="0" fontId="4" fillId="0" borderId="0" xfId="5" applyFont="1" applyAlignment="1">
      <alignment horizontal="center" vertical="top" wrapText="1"/>
    </xf>
    <xf numFmtId="0" fontId="4" fillId="0" borderId="0" xfId="5" applyFont="1" applyAlignment="1">
      <alignment horizontal="left" vertical="top" wrapText="1"/>
    </xf>
    <xf numFmtId="43" fontId="4" fillId="0" borderId="0" xfId="5" applyNumberFormat="1" applyFont="1" applyAlignment="1">
      <alignment horizontal="left"/>
    </xf>
    <xf numFmtId="0" fontId="6" fillId="0" borderId="0" xfId="5" applyFont="1" applyAlignment="1">
      <alignment horizontal="center"/>
    </xf>
    <xf numFmtId="0" fontId="6" fillId="0" borderId="0" xfId="5" applyFont="1"/>
    <xf numFmtId="43" fontId="4" fillId="0" borderId="0" xfId="5" applyNumberFormat="1" applyFont="1" applyAlignment="1">
      <alignment horizontal="left" vertical="top" wrapText="1"/>
    </xf>
    <xf numFmtId="0" fontId="25" fillId="0" borderId="0" xfId="5" applyFont="1" applyAlignment="1">
      <alignment horizontal="center"/>
    </xf>
    <xf numFmtId="49" fontId="6" fillId="0" borderId="0" xfId="5" applyNumberFormat="1" applyFont="1" applyAlignment="1">
      <alignment horizontal="center" vertical="top"/>
    </xf>
    <xf numFmtId="0" fontId="6" fillId="0" borderId="0" xfId="5" applyFont="1" applyAlignment="1">
      <alignment horizontal="left" vertical="top" wrapText="1" indent="1"/>
    </xf>
    <xf numFmtId="0" fontId="6" fillId="0" borderId="0" xfId="5" applyFont="1" applyAlignment="1">
      <alignment horizontal="right" vertical="top" wrapText="1"/>
    </xf>
    <xf numFmtId="43" fontId="6" fillId="0" borderId="0" xfId="5" applyNumberFormat="1" applyFont="1" applyAlignment="1">
      <alignment horizontal="right" vertical="top" wrapText="1"/>
    </xf>
    <xf numFmtId="0" fontId="6" fillId="0" borderId="0" xfId="5" applyFont="1" applyAlignment="1">
      <alignment horizontal="left" vertical="top" wrapText="1"/>
    </xf>
    <xf numFmtId="43" fontId="6" fillId="0" borderId="0" xfId="5" applyNumberFormat="1" applyFont="1"/>
    <xf numFmtId="0" fontId="25" fillId="0" borderId="0" xfId="5" applyFont="1"/>
    <xf numFmtId="0" fontId="4" fillId="0" borderId="0" xfId="5" applyFont="1" applyAlignment="1">
      <alignment horizontal="left"/>
    </xf>
    <xf numFmtId="0" fontId="6" fillId="0" borderId="0" xfId="5" applyFont="1" applyAlignment="1">
      <alignment horizontal="left"/>
    </xf>
    <xf numFmtId="0" fontId="6" fillId="0" borderId="0" xfId="5" quotePrefix="1" applyFont="1"/>
    <xf numFmtId="0" fontId="26" fillId="0" borderId="0" xfId="5" applyFont="1"/>
    <xf numFmtId="0" fontId="27" fillId="0" borderId="0" xfId="5" applyFont="1"/>
    <xf numFmtId="0" fontId="28" fillId="0" borderId="0" xfId="5" applyFont="1"/>
    <xf numFmtId="0" fontId="4" fillId="0" borderId="0" xfId="8" applyFont="1"/>
    <xf numFmtId="0" fontId="26" fillId="0" borderId="0" xfId="8" applyFont="1"/>
    <xf numFmtId="0" fontId="27" fillId="0" borderId="0" xfId="8" applyFont="1"/>
    <xf numFmtId="0" fontId="28" fillId="0" borderId="0" xfId="8" applyFont="1"/>
    <xf numFmtId="0" fontId="6" fillId="0" borderId="0" xfId="0" applyFont="1" applyAlignment="1">
      <alignment horizontal="left" vertical="top" wrapText="1" indent="1"/>
    </xf>
    <xf numFmtId="0" fontId="4" fillId="0" borderId="7" xfId="0" applyFont="1" applyBorder="1" applyAlignment="1">
      <alignment horizontal="center" vertical="top" wrapText="1"/>
    </xf>
    <xf numFmtId="0" fontId="6" fillId="0" borderId="7" xfId="0" applyFont="1" applyBorder="1" applyAlignment="1">
      <alignment horizontal="left" vertical="top" wrapText="1" indent="1"/>
    </xf>
    <xf numFmtId="0" fontId="7" fillId="0" borderId="7" xfId="0" applyFont="1" applyBorder="1" applyAlignment="1">
      <alignment horizontal="center" vertical="top" wrapText="1"/>
    </xf>
    <xf numFmtId="0" fontId="4" fillId="0" borderId="7" xfId="0" applyFont="1" applyBorder="1" applyAlignment="1">
      <alignment horizontal="left" vertical="top" wrapText="1" indent="1"/>
    </xf>
    <xf numFmtId="0" fontId="6" fillId="0" borderId="11" xfId="0" applyFont="1" applyBorder="1" applyAlignment="1">
      <alignment horizontal="center" vertical="top" wrapText="1"/>
    </xf>
    <xf numFmtId="0" fontId="6" fillId="0" borderId="11" xfId="0" applyFont="1" applyBorder="1" applyAlignment="1">
      <alignment horizontal="left" vertical="top" wrapText="1" indent="1"/>
    </xf>
    <xf numFmtId="0" fontId="6" fillId="0" borderId="0" xfId="0" applyFont="1" applyAlignment="1">
      <alignment horizontal="center" vertical="top" wrapText="1"/>
    </xf>
    <xf numFmtId="0" fontId="4" fillId="0" borderId="0" xfId="0" applyFont="1" applyAlignment="1">
      <alignment vertical="top" wrapText="1"/>
    </xf>
    <xf numFmtId="0" fontId="6" fillId="0" borderId="0" xfId="0" applyFont="1" applyAlignment="1">
      <alignment vertical="top" wrapText="1"/>
    </xf>
    <xf numFmtId="0" fontId="4" fillId="0" borderId="11" xfId="0" applyFont="1" applyBorder="1" applyAlignment="1">
      <alignment horizontal="center" vertical="top" wrapText="1"/>
    </xf>
    <xf numFmtId="0" fontId="4" fillId="0" borderId="11" xfId="0" applyFont="1" applyBorder="1" applyAlignment="1">
      <alignment horizontal="left" vertical="top" wrapText="1" indent="1"/>
    </xf>
    <xf numFmtId="0" fontId="4" fillId="0" borderId="0" xfId="0" applyFont="1" applyAlignment="1">
      <alignment horizontal="center" vertical="top" wrapText="1"/>
    </xf>
    <xf numFmtId="43" fontId="6" fillId="2" borderId="14" xfId="1" applyFont="1" applyFill="1" applyBorder="1" applyAlignment="1">
      <alignment horizontal="right" vertical="top"/>
    </xf>
    <xf numFmtId="0" fontId="6" fillId="0" borderId="7" xfId="5" applyFont="1" applyBorder="1" applyAlignment="1">
      <alignment horizontal="left" vertical="top" wrapText="1" indent="1"/>
    </xf>
    <xf numFmtId="0" fontId="4" fillId="0" borderId="7" xfId="5" applyFont="1" applyBorder="1" applyAlignment="1">
      <alignment horizontal="left" vertical="top" wrapText="1" indent="1"/>
    </xf>
    <xf numFmtId="0" fontId="6" fillId="2" borderId="14" xfId="5" applyFont="1" applyFill="1" applyBorder="1" applyAlignment="1">
      <alignment horizontal="left" vertical="top" wrapText="1" indent="1"/>
    </xf>
    <xf numFmtId="1" fontId="6" fillId="2" borderId="14" xfId="9" applyNumberFormat="1" applyFont="1" applyFill="1" applyBorder="1" applyAlignment="1">
      <alignment horizontal="center" vertical="top"/>
    </xf>
    <xf numFmtId="0" fontId="4" fillId="0" borderId="10" xfId="5" applyFont="1" applyBorder="1" applyAlignment="1">
      <alignment horizontal="center" vertical="top" wrapText="1"/>
    </xf>
    <xf numFmtId="0" fontId="4" fillId="0" borderId="7" xfId="5" applyFont="1" applyBorder="1" applyAlignment="1">
      <alignment horizontal="center" vertical="top" wrapText="1"/>
    </xf>
    <xf numFmtId="4" fontId="4" fillId="0" borderId="7" xfId="5" applyNumberFormat="1" applyFont="1" applyBorder="1" applyAlignment="1">
      <alignment vertical="top" wrapText="1"/>
    </xf>
    <xf numFmtId="0" fontId="7" fillId="0" borderId="7" xfId="5" applyFont="1" applyBorder="1" applyAlignment="1">
      <alignment horizontal="left" vertical="top" wrapText="1" indent="1"/>
    </xf>
    <xf numFmtId="0" fontId="7" fillId="0" borderId="7" xfId="5" applyFont="1" applyBorder="1" applyAlignment="1">
      <alignment horizontal="center" vertical="top" wrapText="1"/>
    </xf>
    <xf numFmtId="3" fontId="4" fillId="0" borderId="10" xfId="5" applyNumberFormat="1" applyFont="1" applyBorder="1" applyAlignment="1">
      <alignment horizontal="center" vertical="top" wrapText="1"/>
    </xf>
    <xf numFmtId="3" fontId="4" fillId="0" borderId="7" xfId="5" applyNumberFormat="1" applyFont="1" applyBorder="1" applyAlignment="1">
      <alignment horizontal="left" vertical="top" wrapText="1" indent="1"/>
    </xf>
    <xf numFmtId="0" fontId="6" fillId="0" borderId="11" xfId="35" applyFont="1" applyBorder="1" applyAlignment="1">
      <alignment horizontal="left" vertical="top" wrapText="1" indent="1"/>
    </xf>
    <xf numFmtId="0" fontId="6" fillId="0" borderId="0" xfId="35" applyFont="1" applyAlignment="1">
      <alignment horizontal="left" vertical="top" wrapText="1" indent="1"/>
    </xf>
    <xf numFmtId="43" fontId="6" fillId="0" borderId="7" xfId="1" applyFont="1" applyBorder="1" applyAlignment="1">
      <alignment horizontal="right" vertical="top" wrapText="1"/>
    </xf>
    <xf numFmtId="43" fontId="4" fillId="0" borderId="0" xfId="1" applyFont="1" applyAlignment="1">
      <alignment vertical="top" wrapText="1"/>
    </xf>
    <xf numFmtId="0" fontId="4" fillId="0" borderId="0" xfId="0" applyFont="1" applyAlignment="1">
      <alignment horizontal="center" vertical="top"/>
    </xf>
    <xf numFmtId="0" fontId="6" fillId="0" borderId="7" xfId="0" applyFont="1" applyBorder="1" applyAlignment="1">
      <alignment horizontal="center" vertical="top" wrapText="1"/>
    </xf>
    <xf numFmtId="43" fontId="4" fillId="0" borderId="0" xfId="1" applyFont="1" applyBorder="1" applyAlignment="1">
      <alignment horizontal="right" vertical="top" wrapText="1"/>
    </xf>
    <xf numFmtId="43" fontId="7" fillId="0" borderId="0" xfId="1" applyFont="1" applyBorder="1" applyAlignment="1">
      <alignment horizontal="right" vertical="top" wrapText="1"/>
    </xf>
    <xf numFmtId="3" fontId="6" fillId="0" borderId="11" xfId="1" applyNumberFormat="1" applyFont="1" applyFill="1" applyBorder="1" applyAlignment="1" applyProtection="1">
      <alignment horizontal="center" vertical="top" wrapText="1"/>
    </xf>
    <xf numFmtId="3" fontId="6" fillId="0" borderId="0" xfId="1" applyNumberFormat="1" applyFont="1" applyFill="1" applyBorder="1" applyAlignment="1" applyProtection="1">
      <alignment horizontal="center" vertical="top" wrapText="1"/>
    </xf>
    <xf numFmtId="3" fontId="4" fillId="0" borderId="11" xfId="1" applyNumberFormat="1" applyFont="1" applyFill="1" applyBorder="1" applyAlignment="1" applyProtection="1">
      <alignment horizontal="center" vertical="top" wrapText="1"/>
    </xf>
    <xf numFmtId="3" fontId="4" fillId="0" borderId="0" xfId="1" applyNumberFormat="1" applyFont="1" applyFill="1" applyBorder="1" applyAlignment="1" applyProtection="1">
      <alignment horizontal="center" vertical="top" wrapText="1"/>
    </xf>
    <xf numFmtId="3" fontId="4" fillId="0" borderId="7" xfId="1" applyNumberFormat="1" applyFont="1" applyFill="1" applyBorder="1" applyAlignment="1" applyProtection="1">
      <alignment horizontal="center" vertical="top" wrapText="1"/>
    </xf>
    <xf numFmtId="43" fontId="4" fillId="0" borderId="7" xfId="1" applyFont="1" applyFill="1" applyBorder="1" applyAlignment="1" applyProtection="1">
      <alignment horizontal="right" vertical="top" wrapText="1"/>
    </xf>
    <xf numFmtId="3" fontId="6" fillId="0" borderId="11" xfId="30" applyNumberFormat="1" applyFont="1" applyBorder="1" applyAlignment="1">
      <alignment horizontal="center" vertical="top" wrapText="1"/>
    </xf>
    <xf numFmtId="4" fontId="6" fillId="0" borderId="8" xfId="30" applyNumberFormat="1" applyFont="1" applyBorder="1" applyAlignment="1">
      <alignment vertical="top" wrapText="1"/>
    </xf>
    <xf numFmtId="3" fontId="6" fillId="0" borderId="0" xfId="30" applyNumberFormat="1" applyFont="1" applyAlignment="1">
      <alignment horizontal="center" vertical="top" wrapText="1"/>
    </xf>
    <xf numFmtId="4" fontId="6" fillId="0" borderId="4" xfId="30" applyNumberFormat="1" applyFont="1" applyBorder="1" applyAlignment="1">
      <alignment vertical="top" wrapText="1"/>
    </xf>
    <xf numFmtId="43" fontId="6" fillId="2" borderId="14" xfId="1" applyFont="1" applyFill="1" applyBorder="1" applyAlignment="1">
      <alignment horizontal="center" vertical="top"/>
    </xf>
    <xf numFmtId="0" fontId="6" fillId="0" borderId="11" xfId="35" applyFont="1" applyBorder="1" applyAlignment="1">
      <alignment horizontal="center" vertical="top" wrapText="1"/>
    </xf>
    <xf numFmtId="43" fontId="6" fillId="0" borderId="18" xfId="1" applyFont="1" applyFill="1" applyBorder="1" applyAlignment="1" applyProtection="1">
      <alignment horizontal="right" vertical="top" wrapText="1"/>
    </xf>
    <xf numFmtId="0" fontId="6" fillId="0" borderId="0" xfId="35" applyFont="1" applyAlignment="1">
      <alignment horizontal="center" vertical="top" wrapText="1"/>
    </xf>
    <xf numFmtId="43" fontId="6" fillId="0" borderId="9" xfId="1" applyFont="1" applyFill="1" applyBorder="1" applyAlignment="1" applyProtection="1">
      <alignment horizontal="right" vertical="top" wrapText="1"/>
    </xf>
    <xf numFmtId="4" fontId="4" fillId="0" borderId="0" xfId="1" applyNumberFormat="1" applyFont="1" applyAlignment="1" applyProtection="1">
      <alignment horizontal="right"/>
      <protection locked="0"/>
    </xf>
    <xf numFmtId="4" fontId="4" fillId="0" borderId="2" xfId="1" applyNumberFormat="1" applyFont="1" applyBorder="1" applyAlignment="1" applyProtection="1">
      <alignment horizontal="right"/>
      <protection locked="0"/>
    </xf>
    <xf numFmtId="4" fontId="6" fillId="0" borderId="6" xfId="1" applyNumberFormat="1" applyFont="1" applyBorder="1" applyAlignment="1" applyProtection="1">
      <alignment horizontal="right" vertical="top" wrapText="1"/>
      <protection locked="0"/>
    </xf>
    <xf numFmtId="4" fontId="4" fillId="0" borderId="8" xfId="1" applyNumberFormat="1" applyFont="1" applyBorder="1" applyAlignment="1" applyProtection="1">
      <alignment horizontal="right" vertical="top" wrapText="1"/>
      <protection locked="0"/>
    </xf>
    <xf numFmtId="4" fontId="4" fillId="0" borderId="7" xfId="1" applyNumberFormat="1" applyFont="1" applyBorder="1" applyAlignment="1" applyProtection="1">
      <alignment horizontal="right" vertical="top" wrapText="1"/>
      <protection locked="0"/>
    </xf>
    <xf numFmtId="4" fontId="4" fillId="0" borderId="7" xfId="1" applyNumberFormat="1" applyFont="1" applyBorder="1" applyAlignment="1" applyProtection="1">
      <alignment horizontal="right"/>
      <protection locked="0"/>
    </xf>
    <xf numFmtId="4" fontId="4" fillId="0" borderId="4" xfId="1" applyNumberFormat="1" applyFont="1" applyBorder="1" applyAlignment="1" applyProtection="1">
      <alignment horizontal="right"/>
      <protection locked="0"/>
    </xf>
    <xf numFmtId="4" fontId="10" fillId="0" borderId="7" xfId="1" applyNumberFormat="1" applyFont="1" applyBorder="1" applyAlignment="1" applyProtection="1">
      <alignment horizontal="right" vertical="top"/>
      <protection locked="0"/>
    </xf>
    <xf numFmtId="4" fontId="4" fillId="0" borderId="7" xfId="1" applyNumberFormat="1" applyFont="1" applyBorder="1" applyAlignment="1" applyProtection="1">
      <alignment horizontal="right" vertical="top"/>
      <protection locked="0"/>
    </xf>
    <xf numFmtId="4" fontId="6" fillId="0" borderId="7" xfId="1" applyNumberFormat="1" applyFont="1" applyFill="1" applyBorder="1" applyAlignment="1" applyProtection="1">
      <alignment horizontal="right" vertical="top"/>
      <protection locked="0"/>
    </xf>
    <xf numFmtId="4" fontId="6" fillId="0" borderId="0" xfId="1" applyNumberFormat="1" applyFont="1" applyAlignment="1" applyProtection="1">
      <alignment horizontal="right"/>
      <protection locked="0"/>
    </xf>
    <xf numFmtId="4" fontId="6" fillId="0" borderId="0" xfId="1" applyNumberFormat="1" applyFont="1" applyAlignment="1" applyProtection="1">
      <alignment horizontal="right" vertical="top"/>
      <protection locked="0"/>
    </xf>
    <xf numFmtId="4" fontId="6" fillId="0" borderId="8" xfId="1" applyNumberFormat="1" applyFont="1" applyFill="1" applyBorder="1" applyAlignment="1" applyProtection="1">
      <alignment horizontal="right" vertical="top" wrapText="1"/>
      <protection locked="0"/>
    </xf>
    <xf numFmtId="4" fontId="6" fillId="0" borderId="4" xfId="1" applyNumberFormat="1" applyFont="1" applyFill="1" applyBorder="1" applyAlignment="1" applyProtection="1">
      <alignment horizontal="right" vertical="top" wrapText="1"/>
      <protection locked="0"/>
    </xf>
    <xf numFmtId="0" fontId="6" fillId="2" borderId="14" xfId="5" applyFont="1" applyFill="1" applyBorder="1" applyAlignment="1">
      <alignment horizontal="center" vertical="top"/>
    </xf>
    <xf numFmtId="4" fontId="4" fillId="0" borderId="7" xfId="1" applyNumberFormat="1" applyFont="1" applyFill="1" applyBorder="1" applyAlignment="1" applyProtection="1">
      <alignment horizontal="right" vertical="top" wrapText="1"/>
    </xf>
    <xf numFmtId="43" fontId="6" fillId="0" borderId="11" xfId="1" applyFont="1" applyFill="1" applyBorder="1" applyAlignment="1" applyProtection="1">
      <alignment horizontal="right" vertical="top" wrapText="1"/>
    </xf>
    <xf numFmtId="4" fontId="6" fillId="0" borderId="8" xfId="1" applyNumberFormat="1" applyFont="1" applyFill="1" applyBorder="1" applyAlignment="1" applyProtection="1">
      <alignment horizontal="right" vertical="top" wrapText="1"/>
    </xf>
    <xf numFmtId="43" fontId="6" fillId="0" borderId="0" xfId="1" applyFont="1" applyFill="1" applyBorder="1" applyAlignment="1" applyProtection="1">
      <alignment horizontal="right" vertical="top" wrapText="1"/>
    </xf>
    <xf numFmtId="4" fontId="6" fillId="0" borderId="4" xfId="1" applyNumberFormat="1" applyFont="1" applyFill="1" applyBorder="1" applyAlignment="1" applyProtection="1">
      <alignment horizontal="right" vertical="top" wrapText="1"/>
    </xf>
    <xf numFmtId="43" fontId="6" fillId="0" borderId="11" xfId="1" applyFont="1" applyFill="1" applyBorder="1" applyAlignment="1" applyProtection="1">
      <alignment vertical="top" wrapText="1"/>
    </xf>
    <xf numFmtId="4" fontId="6" fillId="0" borderId="14" xfId="1" applyNumberFormat="1" applyFont="1" applyFill="1" applyBorder="1" applyAlignment="1" applyProtection="1">
      <alignment vertical="top" wrapText="1"/>
    </xf>
    <xf numFmtId="0" fontId="4" fillId="0" borderId="11" xfId="0" applyFont="1" applyBorder="1" applyAlignment="1">
      <alignment horizontal="center" vertical="top"/>
    </xf>
    <xf numFmtId="3" fontId="4" fillId="0" borderId="11" xfId="1" applyNumberFormat="1" applyFont="1" applyFill="1" applyBorder="1" applyAlignment="1" applyProtection="1">
      <alignment horizontal="center" vertical="top"/>
    </xf>
    <xf numFmtId="43" fontId="4" fillId="0" borderId="18" xfId="1" applyFont="1" applyFill="1" applyBorder="1" applyAlignment="1" applyProtection="1">
      <alignment vertical="top"/>
    </xf>
    <xf numFmtId="4" fontId="6" fillId="0" borderId="8" xfId="1" applyNumberFormat="1" applyFont="1" applyFill="1" applyBorder="1" applyAlignment="1" applyProtection="1">
      <alignment horizontal="right" vertical="top"/>
    </xf>
    <xf numFmtId="3" fontId="4" fillId="0" borderId="0" xfId="1" applyNumberFormat="1" applyFont="1" applyFill="1" applyBorder="1" applyAlignment="1" applyProtection="1">
      <alignment horizontal="center" vertical="top"/>
    </xf>
    <xf numFmtId="43" fontId="4" fillId="0" borderId="9" xfId="1" applyFont="1" applyFill="1" applyBorder="1" applyAlignment="1" applyProtection="1">
      <alignment vertical="top"/>
    </xf>
    <xf numFmtId="4" fontId="6" fillId="0" borderId="4" xfId="1" applyNumberFormat="1" applyFont="1" applyFill="1" applyBorder="1" applyAlignment="1" applyProtection="1">
      <alignment horizontal="right" vertical="top"/>
    </xf>
    <xf numFmtId="43" fontId="4" fillId="0" borderId="7" xfId="1" applyFont="1" applyFill="1" applyBorder="1" applyAlignment="1" applyProtection="1">
      <alignment vertical="top" wrapText="1"/>
    </xf>
    <xf numFmtId="4" fontId="4" fillId="0" borderId="7" xfId="1" applyNumberFormat="1" applyFont="1" applyFill="1" applyBorder="1" applyAlignment="1" applyProtection="1">
      <alignment vertical="top" wrapText="1"/>
    </xf>
    <xf numFmtId="43" fontId="6" fillId="0" borderId="18" xfId="1" applyFont="1" applyFill="1" applyBorder="1" applyAlignment="1" applyProtection="1">
      <alignment vertical="top" wrapText="1"/>
    </xf>
    <xf numFmtId="4" fontId="6" fillId="0" borderId="8" xfId="1" applyNumberFormat="1" applyFont="1" applyFill="1" applyBorder="1" applyAlignment="1" applyProtection="1">
      <alignment vertical="top" wrapText="1"/>
    </xf>
    <xf numFmtId="0" fontId="6" fillId="0" borderId="0" xfId="0" applyFont="1" applyAlignment="1">
      <alignment horizontal="left" vertical="top" indent="1"/>
    </xf>
    <xf numFmtId="43" fontId="6" fillId="0" borderId="9" xfId="1" applyFont="1" applyFill="1" applyBorder="1" applyAlignment="1" applyProtection="1">
      <alignment vertical="top" wrapText="1"/>
    </xf>
    <xf numFmtId="4" fontId="6" fillId="0" borderId="4" xfId="1" applyNumberFormat="1" applyFont="1" applyFill="1" applyBorder="1" applyAlignment="1" applyProtection="1">
      <alignment vertical="top" wrapText="1"/>
    </xf>
    <xf numFmtId="43" fontId="6" fillId="0" borderId="0" xfId="1" applyFont="1" applyFill="1" applyBorder="1" applyAlignment="1" applyProtection="1">
      <alignment vertical="top" wrapText="1"/>
    </xf>
    <xf numFmtId="43" fontId="4" fillId="0" borderId="18" xfId="1" applyFont="1" applyFill="1" applyBorder="1" applyAlignment="1" applyProtection="1">
      <alignment vertical="top" wrapText="1"/>
    </xf>
    <xf numFmtId="43" fontId="4" fillId="0" borderId="9" xfId="1" applyFont="1" applyFill="1" applyBorder="1" applyAlignment="1" applyProtection="1">
      <alignment vertical="top" wrapText="1"/>
    </xf>
    <xf numFmtId="4" fontId="4" fillId="0" borderId="0" xfId="0" applyNumberFormat="1" applyFont="1" applyAlignment="1">
      <alignment vertical="top" wrapText="1"/>
    </xf>
    <xf numFmtId="164" fontId="4" fillId="0" borderId="0" xfId="0" applyNumberFormat="1" applyFont="1" applyAlignment="1">
      <alignment vertical="top" wrapText="1"/>
    </xf>
    <xf numFmtId="166" fontId="29" fillId="2" borderId="14" xfId="1" applyNumberFormat="1" applyFont="1" applyFill="1" applyBorder="1" applyAlignment="1" applyProtection="1">
      <alignment horizontal="center"/>
      <protection locked="0"/>
    </xf>
    <xf numFmtId="166" fontId="29" fillId="0" borderId="7" xfId="1" applyNumberFormat="1" applyFont="1" applyBorder="1" applyAlignment="1" applyProtection="1">
      <alignment horizontal="center"/>
      <protection locked="0"/>
    </xf>
    <xf numFmtId="166" fontId="31" fillId="0" borderId="7" xfId="1" applyNumberFormat="1" applyFont="1" applyBorder="1" applyAlignment="1" applyProtection="1">
      <alignment horizontal="center"/>
      <protection locked="0"/>
    </xf>
    <xf numFmtId="166" fontId="30" fillId="0" borderId="7" xfId="1" applyNumberFormat="1" applyFont="1" applyBorder="1" applyAlignment="1" applyProtection="1">
      <alignment horizontal="center"/>
      <protection locked="0"/>
    </xf>
    <xf numFmtId="166" fontId="30" fillId="0" borderId="8" xfId="1" applyNumberFormat="1" applyFont="1" applyBorder="1" applyAlignment="1" applyProtection="1">
      <alignment horizontal="center"/>
      <protection locked="0"/>
    </xf>
    <xf numFmtId="166" fontId="30" fillId="0" borderId="4" xfId="1" applyNumberFormat="1" applyFont="1" applyBorder="1" applyAlignment="1" applyProtection="1">
      <alignment horizontal="center"/>
      <protection locked="0"/>
    </xf>
    <xf numFmtId="166" fontId="35" fillId="0" borderId="7" xfId="1" applyNumberFormat="1" applyFont="1" applyBorder="1" applyAlignment="1" applyProtection="1">
      <alignment horizontal="center"/>
      <protection locked="0"/>
    </xf>
    <xf numFmtId="166" fontId="38" fillId="0" borderId="7" xfId="1" applyNumberFormat="1" applyFont="1" applyBorder="1" applyAlignment="1" applyProtection="1">
      <alignment horizontal="right"/>
      <protection locked="0"/>
    </xf>
    <xf numFmtId="166" fontId="29" fillId="0" borderId="8" xfId="1" applyNumberFormat="1" applyFont="1" applyBorder="1" applyAlignment="1" applyProtection="1">
      <alignment horizontal="center"/>
      <protection locked="0"/>
    </xf>
    <xf numFmtId="166" fontId="29" fillId="0" borderId="4" xfId="1" applyNumberFormat="1" applyFont="1" applyBorder="1" applyAlignment="1" applyProtection="1">
      <alignment horizontal="center"/>
      <protection locked="0"/>
    </xf>
    <xf numFmtId="166" fontId="29" fillId="0" borderId="0" xfId="1" applyNumberFormat="1" applyFont="1" applyAlignment="1" applyProtection="1">
      <alignment horizontal="center"/>
      <protection locked="0"/>
    </xf>
    <xf numFmtId="4" fontId="4" fillId="0" borderId="7" xfId="1" applyNumberFormat="1" applyFont="1" applyFill="1" applyBorder="1" applyAlignment="1" applyProtection="1">
      <alignment horizontal="right" vertical="top" wrapText="1"/>
      <protection locked="0"/>
    </xf>
    <xf numFmtId="0" fontId="4" fillId="0" borderId="9" xfId="0" applyFont="1" applyBorder="1" applyAlignment="1">
      <alignment horizontal="left" vertical="top" wrapText="1" indent="1"/>
    </xf>
    <xf numFmtId="3" fontId="4" fillId="0" borderId="7" xfId="0" applyNumberFormat="1" applyFont="1" applyBorder="1" applyAlignment="1">
      <alignment horizontal="center" vertical="top" wrapText="1"/>
    </xf>
    <xf numFmtId="2" fontId="4" fillId="0" borderId="7" xfId="0" applyNumberFormat="1" applyFont="1" applyBorder="1" applyAlignment="1">
      <alignment horizontal="center" vertical="top" wrapText="1"/>
    </xf>
    <xf numFmtId="43" fontId="4" fillId="0" borderId="7" xfId="1" applyFont="1" applyBorder="1" applyAlignment="1">
      <alignment horizontal="right" vertical="top" wrapText="1"/>
    </xf>
    <xf numFmtId="3" fontId="4" fillId="0" borderId="7" xfId="0" applyNumberFormat="1" applyFont="1" applyBorder="1" applyAlignment="1">
      <alignment horizontal="left" vertical="top" wrapText="1" indent="1"/>
    </xf>
    <xf numFmtId="3" fontId="6" fillId="0" borderId="7" xfId="0" applyNumberFormat="1" applyFont="1" applyBorder="1" applyAlignment="1">
      <alignment horizontal="left" vertical="top" wrapText="1" indent="1"/>
    </xf>
    <xf numFmtId="3" fontId="7" fillId="0" borderId="7" xfId="0" applyNumberFormat="1" applyFont="1" applyBorder="1" applyAlignment="1">
      <alignment horizontal="left" vertical="top" wrapText="1" indent="1"/>
    </xf>
    <xf numFmtId="0" fontId="4" fillId="0" borderId="0" xfId="0" applyFont="1" applyAlignment="1">
      <alignment horizontal="left" vertical="top" wrapText="1" indent="1"/>
    </xf>
    <xf numFmtId="43" fontId="4" fillId="0" borderId="11" xfId="1" applyFont="1" applyBorder="1" applyAlignment="1">
      <alignment horizontal="right" vertical="top" wrapText="1"/>
    </xf>
    <xf numFmtId="0" fontId="10" fillId="0" borderId="7" xfId="0" applyFont="1" applyBorder="1" applyAlignment="1">
      <alignment horizontal="left" vertical="top" wrapText="1" indent="1"/>
    </xf>
    <xf numFmtId="0" fontId="15" fillId="0" borderId="7" xfId="0" applyFont="1" applyBorder="1" applyAlignment="1">
      <alignment horizontal="left" vertical="top" wrapText="1" indent="1"/>
    </xf>
    <xf numFmtId="0" fontId="6" fillId="0" borderId="11" xfId="8" applyFont="1" applyBorder="1" applyAlignment="1">
      <alignment horizontal="center" vertical="top" wrapText="1"/>
    </xf>
    <xf numFmtId="0" fontId="6" fillId="0" borderId="11" xfId="8" applyFont="1" applyBorder="1" applyAlignment="1">
      <alignment horizontal="left" vertical="top" wrapText="1" indent="1"/>
    </xf>
    <xf numFmtId="0" fontId="4" fillId="0" borderId="0" xfId="8" applyFont="1" applyAlignment="1">
      <alignment vertical="top" wrapText="1"/>
    </xf>
    <xf numFmtId="0" fontId="6" fillId="0" borderId="0" xfId="8" applyFont="1" applyAlignment="1">
      <alignment horizontal="center" vertical="top" wrapText="1"/>
    </xf>
    <xf numFmtId="0" fontId="4" fillId="0" borderId="7" xfId="8" applyFont="1" applyBorder="1" applyAlignment="1">
      <alignment horizontal="center" vertical="top" wrapText="1"/>
    </xf>
    <xf numFmtId="0" fontId="4" fillId="0" borderId="7" xfId="8" applyFont="1" applyBorder="1" applyAlignment="1">
      <alignment horizontal="left" vertical="top" wrapText="1" indent="1"/>
    </xf>
    <xf numFmtId="0" fontId="6" fillId="0" borderId="7" xfId="8" applyFont="1" applyBorder="1" applyAlignment="1">
      <alignment horizontal="left" vertical="top" wrapText="1" indent="1"/>
    </xf>
    <xf numFmtId="0" fontId="7" fillId="0" borderId="7" xfId="8" applyFont="1" applyBorder="1" applyAlignment="1">
      <alignment horizontal="center" vertical="top" wrapText="1"/>
    </xf>
    <xf numFmtId="0" fontId="6" fillId="0" borderId="0" xfId="8" applyFont="1" applyAlignment="1">
      <alignment vertical="top" wrapText="1"/>
    </xf>
    <xf numFmtId="0" fontId="6" fillId="0" borderId="0" xfId="8" applyFont="1" applyAlignment="1">
      <alignment horizontal="left" vertical="top" indent="1"/>
    </xf>
    <xf numFmtId="0" fontId="4" fillId="0" borderId="0" xfId="8" applyFont="1" applyAlignment="1">
      <alignment horizontal="center" vertical="top" wrapText="1"/>
    </xf>
    <xf numFmtId="4" fontId="4" fillId="0" borderId="0" xfId="8" applyNumberFormat="1" applyFont="1" applyAlignment="1">
      <alignment vertical="top" wrapText="1"/>
    </xf>
    <xf numFmtId="164" fontId="4" fillId="0" borderId="0" xfId="8" applyNumberFormat="1" applyFont="1" applyAlignment="1">
      <alignment vertical="top" wrapText="1"/>
    </xf>
    <xf numFmtId="3" fontId="4" fillId="0" borderId="7" xfId="8" applyNumberFormat="1" applyFont="1" applyBorder="1" applyAlignment="1">
      <alignment horizontal="center" vertical="top" wrapText="1"/>
    </xf>
    <xf numFmtId="2" fontId="4" fillId="0" borderId="7" xfId="8" applyNumberFormat="1" applyFont="1" applyBorder="1" applyAlignment="1">
      <alignment horizontal="center" vertical="top" wrapText="1"/>
    </xf>
    <xf numFmtId="0" fontId="6" fillId="0" borderId="7" xfId="8" applyFont="1" applyBorder="1" applyAlignment="1">
      <alignment horizontal="center" vertical="top" wrapText="1"/>
    </xf>
    <xf numFmtId="3" fontId="4" fillId="0" borderId="7" xfId="8" applyNumberFormat="1" applyFont="1" applyBorder="1" applyAlignment="1">
      <alignment horizontal="left" vertical="top" wrapText="1" indent="1"/>
    </xf>
    <xf numFmtId="3" fontId="7" fillId="0" borderId="7" xfId="8" applyNumberFormat="1" applyFont="1" applyBorder="1" applyAlignment="1">
      <alignment horizontal="left" vertical="top" wrapText="1" indent="1"/>
    </xf>
    <xf numFmtId="0" fontId="6" fillId="0" borderId="0" xfId="8" applyFont="1" applyAlignment="1">
      <alignment horizontal="left" vertical="top" wrapText="1" indent="1"/>
    </xf>
    <xf numFmtId="4" fontId="4" fillId="0" borderId="7" xfId="8" applyNumberFormat="1" applyFont="1" applyBorder="1" applyAlignment="1">
      <alignment horizontal="center" vertical="top" wrapText="1"/>
    </xf>
    <xf numFmtId="167" fontId="4" fillId="0" borderId="7" xfId="8" applyNumberFormat="1" applyFont="1" applyBorder="1" applyAlignment="1">
      <alignment horizontal="center" vertical="top" wrapText="1"/>
    </xf>
    <xf numFmtId="0" fontId="4" fillId="0" borderId="0" xfId="8" applyFont="1" applyAlignment="1">
      <alignment horizontal="left" vertical="top" wrapText="1" indent="1"/>
    </xf>
    <xf numFmtId="43" fontId="4" fillId="0" borderId="10" xfId="1" applyFont="1" applyBorder="1" applyAlignment="1">
      <alignment horizontal="right" vertical="top" wrapText="1"/>
    </xf>
    <xf numFmtId="0" fontId="4" fillId="0" borderId="10" xfId="8" applyFont="1" applyBorder="1" applyAlignment="1">
      <alignment vertical="top" wrapText="1"/>
    </xf>
    <xf numFmtId="43" fontId="4" fillId="0" borderId="9" xfId="1" applyFont="1" applyBorder="1" applyAlignment="1">
      <alignment horizontal="right" vertical="top" wrapText="1"/>
    </xf>
    <xf numFmtId="0" fontId="4" fillId="0" borderId="7" xfId="0" applyFont="1" applyBorder="1" applyAlignment="1">
      <alignment horizontal="center" vertical="top"/>
    </xf>
    <xf numFmtId="0" fontId="6" fillId="0" borderId="9" xfId="2" applyFont="1" applyBorder="1" applyAlignment="1">
      <alignment horizontal="left" vertical="justify" wrapText="1" indent="1"/>
    </xf>
    <xf numFmtId="0" fontId="4" fillId="0" borderId="9" xfId="2" applyFont="1" applyBorder="1" applyAlignment="1">
      <alignment horizontal="left" vertical="justify" wrapText="1" indent="1"/>
    </xf>
    <xf numFmtId="0" fontId="6" fillId="0" borderId="9" xfId="2" applyFont="1" applyBorder="1" applyAlignment="1">
      <alignment horizontal="left" vertical="top" wrapText="1" indent="1"/>
    </xf>
    <xf numFmtId="0" fontId="4" fillId="0" borderId="9" xfId="2" applyFont="1" applyBorder="1" applyAlignment="1">
      <alignment horizontal="left" vertical="top" wrapText="1" indent="1"/>
    </xf>
    <xf numFmtId="0" fontId="4" fillId="0" borderId="9" xfId="8" applyFont="1" applyBorder="1" applyAlignment="1">
      <alignment horizontal="left" vertical="top" wrapText="1" indent="1"/>
    </xf>
    <xf numFmtId="3" fontId="4" fillId="0" borderId="7" xfId="0" applyNumberFormat="1" applyFont="1" applyBorder="1" applyAlignment="1">
      <alignment horizontal="center" vertical="top"/>
    </xf>
    <xf numFmtId="43" fontId="6" fillId="2" borderId="14" xfId="1" applyFont="1" applyFill="1" applyBorder="1" applyAlignment="1" applyProtection="1">
      <alignment horizontal="center" vertical="top"/>
      <protection locked="0"/>
    </xf>
    <xf numFmtId="43" fontId="4" fillId="0" borderId="7" xfId="1" applyFont="1" applyBorder="1" applyAlignment="1" applyProtection="1">
      <alignment horizontal="right" vertical="top" wrapText="1"/>
      <protection locked="0"/>
    </xf>
    <xf numFmtId="43" fontId="6" fillId="0" borderId="18" xfId="1" applyFont="1" applyFill="1" applyBorder="1" applyAlignment="1" applyProtection="1">
      <alignment vertical="top" wrapText="1"/>
      <protection locked="0"/>
    </xf>
    <xf numFmtId="4" fontId="6" fillId="0" borderId="8" xfId="1" applyNumberFormat="1" applyFont="1" applyFill="1" applyBorder="1" applyAlignment="1" applyProtection="1">
      <alignment vertical="top" wrapText="1"/>
      <protection locked="0"/>
    </xf>
    <xf numFmtId="43" fontId="6" fillId="0" borderId="9" xfId="1" applyFont="1" applyFill="1" applyBorder="1" applyAlignment="1" applyProtection="1">
      <alignment vertical="top" wrapText="1"/>
      <protection locked="0"/>
    </xf>
    <xf numFmtId="4" fontId="6" fillId="0" borderId="4" xfId="1" applyNumberFormat="1" applyFont="1" applyFill="1" applyBorder="1" applyAlignment="1" applyProtection="1">
      <alignment vertical="top" wrapText="1"/>
      <protection locked="0"/>
    </xf>
    <xf numFmtId="43" fontId="6" fillId="0" borderId="7" xfId="1" applyFont="1" applyBorder="1" applyAlignment="1" applyProtection="1">
      <alignment horizontal="right" vertical="top" wrapText="1"/>
      <protection locked="0"/>
    </xf>
    <xf numFmtId="43" fontId="4" fillId="0" borderId="0" xfId="1" applyFont="1" applyBorder="1" applyAlignment="1" applyProtection="1">
      <alignment horizontal="right" vertical="top" wrapText="1"/>
      <protection locked="0"/>
    </xf>
    <xf numFmtId="43" fontId="4" fillId="0" borderId="7" xfId="1" applyFont="1" applyFill="1" applyBorder="1" applyAlignment="1" applyProtection="1">
      <alignment horizontal="right" vertical="top" wrapText="1"/>
      <protection locked="0"/>
    </xf>
    <xf numFmtId="43" fontId="6" fillId="0" borderId="11" xfId="1" applyFont="1" applyFill="1" applyBorder="1" applyAlignment="1" applyProtection="1">
      <alignment horizontal="right" vertical="top" wrapText="1"/>
      <protection locked="0"/>
    </xf>
    <xf numFmtId="43" fontId="6" fillId="0" borderId="0" xfId="1" applyFont="1" applyFill="1" applyBorder="1" applyAlignment="1" applyProtection="1">
      <alignment horizontal="right" vertical="top" wrapText="1"/>
      <protection locked="0"/>
    </xf>
    <xf numFmtId="43" fontId="6" fillId="0" borderId="11" xfId="1" applyFont="1" applyFill="1" applyBorder="1" applyAlignment="1" applyProtection="1">
      <alignment vertical="top" wrapText="1"/>
      <protection locked="0"/>
    </xf>
    <xf numFmtId="4" fontId="6" fillId="0" borderId="14" xfId="1" applyNumberFormat="1" applyFont="1" applyFill="1" applyBorder="1" applyAlignment="1" applyProtection="1">
      <alignment vertical="top" wrapText="1"/>
      <protection locked="0"/>
    </xf>
    <xf numFmtId="43" fontId="6" fillId="0" borderId="0" xfId="1" applyFont="1" applyFill="1" applyBorder="1" applyAlignment="1" applyProtection="1">
      <alignment vertical="top" wrapText="1"/>
      <protection locked="0"/>
    </xf>
    <xf numFmtId="43" fontId="4" fillId="0" borderId="18" xfId="1" applyFont="1" applyFill="1" applyBorder="1" applyAlignment="1" applyProtection="1">
      <alignment vertical="top" wrapText="1"/>
      <protection locked="0"/>
    </xf>
    <xf numFmtId="43" fontId="4" fillId="0" borderId="9" xfId="1" applyFont="1" applyFill="1" applyBorder="1" applyAlignment="1" applyProtection="1">
      <alignment vertical="top" wrapText="1"/>
      <protection locked="0"/>
    </xf>
    <xf numFmtId="43" fontId="4" fillId="0" borderId="7" xfId="1" applyFont="1" applyFill="1" applyBorder="1" applyAlignment="1" applyProtection="1">
      <alignment vertical="top" wrapText="1"/>
      <protection locked="0"/>
    </xf>
    <xf numFmtId="4" fontId="4" fillId="0" borderId="7" xfId="1" applyNumberFormat="1" applyFont="1" applyFill="1" applyBorder="1" applyAlignment="1" applyProtection="1">
      <alignment vertical="top" wrapText="1"/>
      <protection locked="0"/>
    </xf>
    <xf numFmtId="4" fontId="6" fillId="2" borderId="14" xfId="1" applyNumberFormat="1" applyFont="1" applyFill="1" applyBorder="1" applyAlignment="1" applyProtection="1">
      <alignment horizontal="right" vertical="top"/>
      <protection locked="0"/>
    </xf>
    <xf numFmtId="4" fontId="6" fillId="0" borderId="7" xfId="1" applyNumberFormat="1" applyFont="1" applyBorder="1" applyAlignment="1" applyProtection="1">
      <alignment horizontal="right" vertical="top" wrapText="1"/>
      <protection locked="0"/>
    </xf>
    <xf numFmtId="4" fontId="4" fillId="0" borderId="11" xfId="1" applyNumberFormat="1" applyFont="1" applyBorder="1" applyAlignment="1" applyProtection="1">
      <alignment horizontal="right" vertical="top" wrapText="1"/>
      <protection locked="0"/>
    </xf>
    <xf numFmtId="4" fontId="4" fillId="0" borderId="0" xfId="1" applyNumberFormat="1" applyFont="1" applyBorder="1" applyAlignment="1" applyProtection="1">
      <alignment horizontal="right" vertical="top" wrapText="1"/>
      <protection locked="0"/>
    </xf>
    <xf numFmtId="0" fontId="29" fillId="2" borderId="0" xfId="51" applyFont="1" applyFill="1" applyProtection="1">
      <protection locked="0"/>
    </xf>
    <xf numFmtId="0" fontId="29" fillId="0" borderId="0" xfId="51" applyFont="1" applyProtection="1">
      <protection locked="0"/>
    </xf>
    <xf numFmtId="0" fontId="30" fillId="0" borderId="0" xfId="8" applyFont="1" applyProtection="1">
      <protection locked="0"/>
    </xf>
    <xf numFmtId="0" fontId="30" fillId="0" borderId="0" xfId="51" applyFont="1" applyProtection="1">
      <protection locked="0"/>
    </xf>
    <xf numFmtId="40" fontId="30" fillId="0" borderId="0" xfId="8" applyNumberFormat="1" applyFont="1" applyProtection="1">
      <protection locked="0"/>
    </xf>
    <xf numFmtId="0" fontId="29" fillId="2" borderId="14" xfId="51" applyFont="1" applyFill="1" applyBorder="1" applyAlignment="1">
      <alignment horizontal="center" wrapText="1"/>
    </xf>
    <xf numFmtId="0" fontId="29" fillId="2" borderId="17" xfId="51" applyFont="1" applyFill="1" applyBorder="1" applyAlignment="1">
      <alignment horizontal="center"/>
    </xf>
    <xf numFmtId="0" fontId="29" fillId="0" borderId="7" xfId="51" applyFont="1" applyBorder="1" applyAlignment="1">
      <alignment horizontal="center" wrapText="1"/>
    </xf>
    <xf numFmtId="0" fontId="29" fillId="0" borderId="10" xfId="51" applyFont="1" applyBorder="1" applyAlignment="1">
      <alignment horizontal="left" indent="1"/>
    </xf>
    <xf numFmtId="0" fontId="29" fillId="0" borderId="0" xfId="51" applyFont="1" applyAlignment="1">
      <alignment horizontal="left" indent="1"/>
    </xf>
    <xf numFmtId="0" fontId="29" fillId="0" borderId="0" xfId="51" applyFont="1" applyAlignment="1">
      <alignment horizontal="center"/>
    </xf>
    <xf numFmtId="0" fontId="29" fillId="0" borderId="9" xfId="51" applyFont="1" applyBorder="1" applyAlignment="1">
      <alignment horizontal="center"/>
    </xf>
    <xf numFmtId="14" fontId="29" fillId="0" borderId="7" xfId="51" applyNumberFormat="1" applyFont="1" applyBorder="1" applyAlignment="1">
      <alignment horizontal="center"/>
    </xf>
    <xf numFmtId="0" fontId="29" fillId="0" borderId="0" xfId="51" applyFont="1" applyAlignment="1">
      <alignment horizontal="left"/>
    </xf>
    <xf numFmtId="0" fontId="30" fillId="0" borderId="7" xfId="8" applyFont="1" applyBorder="1" applyAlignment="1">
      <alignment horizontal="center"/>
    </xf>
    <xf numFmtId="0" fontId="30" fillId="0" borderId="10" xfId="8" applyFont="1" applyBorder="1" applyAlignment="1">
      <alignment horizontal="left" indent="1"/>
    </xf>
    <xf numFmtId="0" fontId="30" fillId="0" borderId="0" xfId="8" applyFont="1" applyAlignment="1">
      <alignment horizontal="left" indent="1"/>
    </xf>
    <xf numFmtId="0" fontId="30" fillId="0" borderId="0" xfId="8" applyFont="1" applyAlignment="1">
      <alignment horizontal="left"/>
    </xf>
    <xf numFmtId="0" fontId="30" fillId="0" borderId="9" xfId="8" applyFont="1" applyBorder="1" applyAlignment="1">
      <alignment horizontal="center"/>
    </xf>
    <xf numFmtId="0" fontId="29" fillId="0" borderId="10" xfId="8" applyFont="1" applyBorder="1" applyAlignment="1">
      <alignment horizontal="left" indent="1"/>
    </xf>
    <xf numFmtId="0" fontId="4" fillId="0" borderId="10" xfId="72" applyFont="1" applyBorder="1" applyAlignment="1" applyProtection="1">
      <alignment horizontal="left" indent="1"/>
    </xf>
    <xf numFmtId="0" fontId="30" fillId="0" borderId="7" xfId="51" applyFont="1" applyBorder="1" applyAlignment="1">
      <alignment horizontal="center"/>
    </xf>
    <xf numFmtId="0" fontId="30" fillId="0" borderId="10" xfId="51" applyFont="1" applyBorder="1" applyAlignment="1">
      <alignment horizontal="left" indent="1"/>
    </xf>
    <xf numFmtId="0" fontId="30" fillId="0" borderId="0" xfId="51" applyFont="1" applyAlignment="1">
      <alignment horizontal="left" indent="1"/>
    </xf>
    <xf numFmtId="0" fontId="30" fillId="0" borderId="0" xfId="51" applyFont="1" applyAlignment="1">
      <alignment horizontal="left"/>
    </xf>
    <xf numFmtId="0" fontId="30" fillId="0" borderId="9" xfId="51" applyFont="1" applyBorder="1" applyAlignment="1">
      <alignment horizontal="center"/>
    </xf>
    <xf numFmtId="0" fontId="4" fillId="0" borderId="10" xfId="51" applyFont="1" applyBorder="1" applyAlignment="1">
      <alignment horizontal="left" indent="1"/>
    </xf>
    <xf numFmtId="0" fontId="4" fillId="0" borderId="0" xfId="51" applyFont="1" applyAlignment="1">
      <alignment horizontal="left" indent="1"/>
    </xf>
    <xf numFmtId="0" fontId="30" fillId="0" borderId="11" xfId="51" applyFont="1" applyBorder="1" applyAlignment="1">
      <alignment horizontal="center"/>
    </xf>
    <xf numFmtId="0" fontId="30" fillId="0" borderId="11" xfId="51" applyFont="1" applyBorder="1" applyAlignment="1">
      <alignment horizontal="left" indent="1"/>
    </xf>
    <xf numFmtId="0" fontId="30" fillId="0" borderId="11" xfId="51" applyFont="1" applyBorder="1"/>
    <xf numFmtId="0" fontId="30" fillId="0" borderId="0" xfId="51" applyFont="1" applyAlignment="1">
      <alignment horizontal="center"/>
    </xf>
    <xf numFmtId="0" fontId="30" fillId="0" borderId="0" xfId="51" applyFont="1"/>
    <xf numFmtId="0" fontId="29" fillId="0" borderId="0" xfId="51" applyFont="1" applyAlignment="1">
      <alignment horizontal="right"/>
    </xf>
    <xf numFmtId="14" fontId="30" fillId="0" borderId="7" xfId="51" applyNumberFormat="1" applyFont="1" applyBorder="1" applyAlignment="1">
      <alignment horizontal="center"/>
    </xf>
    <xf numFmtId="0" fontId="32" fillId="0" borderId="10" xfId="8" applyFont="1" applyBorder="1" applyAlignment="1">
      <alignment horizontal="left" indent="1"/>
    </xf>
    <xf numFmtId="0" fontId="35" fillId="0" borderId="0" xfId="8" applyFont="1" applyAlignment="1">
      <alignment horizontal="left" indent="2"/>
    </xf>
    <xf numFmtId="0" fontId="30" fillId="0" borderId="0" xfId="8" applyFont="1" applyAlignment="1">
      <alignment horizontal="right"/>
    </xf>
    <xf numFmtId="0" fontId="30" fillId="0" borderId="0" xfId="8" applyFont="1" applyAlignment="1">
      <alignment horizontal="left" indent="2"/>
    </xf>
    <xf numFmtId="0" fontId="29" fillId="0" borderId="0" xfId="8" applyFont="1" applyAlignment="1">
      <alignment horizontal="right"/>
    </xf>
    <xf numFmtId="0" fontId="29" fillId="0" borderId="11" xfId="8" applyFont="1" applyBorder="1" applyAlignment="1">
      <alignment horizontal="left" indent="2"/>
    </xf>
    <xf numFmtId="0" fontId="29" fillId="0" borderId="0" xfId="8" applyFont="1" applyAlignment="1">
      <alignment horizontal="left" indent="2"/>
    </xf>
    <xf numFmtId="0" fontId="30" fillId="0" borderId="10" xfId="51" applyFont="1" applyBorder="1" applyAlignment="1">
      <alignment horizontal="left" indent="5"/>
    </xf>
    <xf numFmtId="0" fontId="30" fillId="0" borderId="0" xfId="51" applyFont="1" applyAlignment="1">
      <alignment horizontal="left" indent="5"/>
    </xf>
    <xf numFmtId="0" fontId="30" fillId="0" borderId="10" xfId="51" applyFont="1" applyBorder="1" applyAlignment="1">
      <alignment horizontal="left" indent="6"/>
    </xf>
    <xf numFmtId="0" fontId="30" fillId="0" borderId="0" xfId="51" applyFont="1" applyAlignment="1">
      <alignment horizontal="left" indent="6"/>
    </xf>
    <xf numFmtId="0" fontId="30" fillId="0" borderId="10" xfId="51" applyFont="1" applyBorder="1" applyAlignment="1">
      <alignment horizontal="left" indent="9"/>
    </xf>
    <xf numFmtId="0" fontId="30" fillId="0" borderId="0" xfId="51" applyFont="1" applyAlignment="1">
      <alignment horizontal="left" indent="9"/>
    </xf>
    <xf numFmtId="0" fontId="30" fillId="0" borderId="10" xfId="51" applyFont="1" applyBorder="1" applyAlignment="1">
      <alignment horizontal="left" indent="4"/>
    </xf>
    <xf numFmtId="0" fontId="30" fillId="0" borderId="0" xfId="51" applyFont="1" applyAlignment="1">
      <alignment horizontal="left" indent="4"/>
    </xf>
    <xf numFmtId="0" fontId="30" fillId="0" borderId="10" xfId="51" applyFont="1" applyBorder="1" applyAlignment="1">
      <alignment horizontal="left" indent="3"/>
    </xf>
    <xf numFmtId="0" fontId="30" fillId="0" borderId="0" xfId="51" applyFont="1" applyAlignment="1">
      <alignment horizontal="left" indent="3"/>
    </xf>
    <xf numFmtId="0" fontId="30" fillId="0" borderId="4" xfId="51" applyFont="1" applyBorder="1" applyAlignment="1">
      <alignment horizontal="center"/>
    </xf>
    <xf numFmtId="0" fontId="30" fillId="0" borderId="5" xfId="51" applyFont="1" applyBorder="1" applyAlignment="1">
      <alignment horizontal="left" indent="3"/>
    </xf>
    <xf numFmtId="9" fontId="30" fillId="0" borderId="0" xfId="51" applyNumberFormat="1" applyFont="1" applyAlignment="1">
      <alignment horizontal="left"/>
    </xf>
    <xf numFmtId="0" fontId="29" fillId="0" borderId="0" xfId="51" applyFont="1"/>
    <xf numFmtId="0" fontId="30" fillId="0" borderId="5" xfId="51" applyFont="1" applyBorder="1" applyAlignment="1">
      <alignment horizontal="left" indent="1"/>
    </xf>
    <xf numFmtId="0" fontId="30" fillId="0" borderId="10" xfId="51" applyFont="1" applyBorder="1"/>
    <xf numFmtId="0" fontId="36" fillId="0" borderId="0" xfId="51" applyFont="1" applyAlignment="1">
      <alignment horizontal="left" indent="1"/>
    </xf>
    <xf numFmtId="0" fontId="36" fillId="0" borderId="0" xfId="51" applyFont="1" applyAlignment="1">
      <alignment horizontal="left"/>
    </xf>
    <xf numFmtId="0" fontId="36" fillId="0" borderId="9" xfId="51" applyFont="1" applyBorder="1" applyAlignment="1">
      <alignment horizontal="center"/>
    </xf>
    <xf numFmtId="0" fontId="37" fillId="0" borderId="10" xfId="51" applyFont="1" applyBorder="1" applyAlignment="1">
      <alignment horizontal="left" indent="1"/>
    </xf>
    <xf numFmtId="0" fontId="37" fillId="0" borderId="0" xfId="51" applyFont="1" applyAlignment="1">
      <alignment horizontal="left" indent="1"/>
    </xf>
    <xf numFmtId="0" fontId="37" fillId="0" borderId="0" xfId="51" applyFont="1" applyAlignment="1">
      <alignment horizontal="left"/>
    </xf>
    <xf numFmtId="0" fontId="37" fillId="0" borderId="9" xfId="51" applyFont="1" applyBorder="1" applyAlignment="1">
      <alignment horizontal="center"/>
    </xf>
    <xf numFmtId="0" fontId="37" fillId="0" borderId="5" xfId="51" applyFont="1" applyBorder="1" applyAlignment="1">
      <alignment horizontal="left" indent="1"/>
    </xf>
    <xf numFmtId="0" fontId="37" fillId="0" borderId="0" xfId="51" applyFont="1" applyAlignment="1">
      <alignment horizontal="center"/>
    </xf>
    <xf numFmtId="0" fontId="30" fillId="0" borderId="0" xfId="51" applyFont="1" applyAlignment="1">
      <alignment horizontal="right"/>
    </xf>
    <xf numFmtId="0" fontId="30" fillId="0" borderId="9" xfId="51" applyFont="1" applyBorder="1" applyAlignment="1">
      <alignment horizontal="left"/>
    </xf>
    <xf numFmtId="0" fontId="29" fillId="0" borderId="11" xfId="51" applyFont="1" applyBorder="1" applyAlignment="1">
      <alignment horizontal="center"/>
    </xf>
    <xf numFmtId="0" fontId="29" fillId="0" borderId="11" xfId="51" applyFont="1" applyBorder="1" applyAlignment="1">
      <alignment horizontal="left" indent="1"/>
    </xf>
    <xf numFmtId="0" fontId="29" fillId="0" borderId="11" xfId="51" applyFont="1" applyBorder="1" applyAlignment="1">
      <alignment horizontal="left"/>
    </xf>
    <xf numFmtId="0" fontId="29" fillId="0" borderId="18" xfId="51" applyFont="1" applyBorder="1" applyAlignment="1">
      <alignment horizontal="center"/>
    </xf>
    <xf numFmtId="0" fontId="29" fillId="0" borderId="7" xfId="51" applyFont="1" applyBorder="1" applyAlignment="1">
      <alignment horizontal="center"/>
    </xf>
    <xf numFmtId="0" fontId="29" fillId="0" borderId="9" xfId="51" applyFont="1" applyBorder="1" applyAlignment="1">
      <alignment horizontal="left"/>
    </xf>
    <xf numFmtId="4" fontId="4" fillId="0" borderId="7" xfId="1" applyNumberFormat="1" applyFont="1" applyBorder="1" applyAlignment="1" applyProtection="1">
      <alignment horizontal="right"/>
    </xf>
    <xf numFmtId="4" fontId="6" fillId="0" borderId="7" xfId="1" applyNumberFormat="1" applyFont="1" applyFill="1" applyBorder="1" applyAlignment="1" applyProtection="1">
      <alignment horizontal="right" vertical="top"/>
    </xf>
    <xf numFmtId="0" fontId="6" fillId="0" borderId="0" xfId="3" applyFont="1" applyAlignment="1">
      <alignment horizontal="left"/>
    </xf>
    <xf numFmtId="0" fontId="4" fillId="0" borderId="0" xfId="3" applyFont="1" applyAlignment="1">
      <alignment horizontal="left" indent="1"/>
    </xf>
    <xf numFmtId="0" fontId="14" fillId="0" borderId="0" xfId="3" applyFont="1" applyAlignment="1">
      <alignment horizontal="left"/>
    </xf>
    <xf numFmtId="0" fontId="4" fillId="0" borderId="1" xfId="3" applyFont="1" applyBorder="1" applyAlignment="1">
      <alignment horizontal="center"/>
    </xf>
    <xf numFmtId="0" fontId="4" fillId="0" borderId="1" xfId="3" applyFont="1" applyBorder="1" applyAlignment="1">
      <alignment horizontal="left" indent="1"/>
    </xf>
    <xf numFmtId="0" fontId="4" fillId="0" borderId="2" xfId="3" applyFont="1" applyBorder="1" applyAlignment="1">
      <alignment horizontal="left" indent="1"/>
    </xf>
    <xf numFmtId="0" fontId="4" fillId="0" borderId="3" xfId="3" applyFont="1" applyBorder="1" applyAlignment="1">
      <alignment horizontal="left" indent="1"/>
    </xf>
    <xf numFmtId="0" fontId="6" fillId="0" borderId="4" xfId="3" applyFont="1" applyBorder="1" applyAlignment="1">
      <alignment horizontal="center" vertical="top"/>
    </xf>
    <xf numFmtId="0" fontId="6" fillId="0" borderId="5" xfId="3" applyFont="1" applyBorder="1" applyAlignment="1">
      <alignment horizontal="left" vertical="top" wrapText="1" indent="2"/>
    </xf>
    <xf numFmtId="0" fontId="6" fillId="0" borderId="6" xfId="3" applyFont="1" applyBorder="1" applyAlignment="1">
      <alignment horizontal="left" vertical="top" wrapText="1" indent="2"/>
    </xf>
    <xf numFmtId="0" fontId="6" fillId="0" borderId="4" xfId="3" applyFont="1" applyBorder="1" applyAlignment="1">
      <alignment horizontal="left" vertical="top" wrapText="1" indent="2"/>
    </xf>
    <xf numFmtId="0" fontId="6" fillId="0" borderId="8" xfId="3" applyFont="1" applyBorder="1" applyAlignment="1">
      <alignment horizontal="center" vertical="top"/>
    </xf>
    <xf numFmtId="0" fontId="4" fillId="0" borderId="11" xfId="3" applyFont="1" applyBorder="1" applyAlignment="1">
      <alignment horizontal="left" vertical="top" wrapText="1" indent="2"/>
    </xf>
    <xf numFmtId="0" fontId="4" fillId="0" borderId="8" xfId="3" applyFont="1" applyBorder="1" applyAlignment="1">
      <alignment horizontal="left" vertical="top" wrapText="1" indent="2"/>
    </xf>
    <xf numFmtId="0" fontId="6" fillId="0" borderId="7" xfId="3" applyFont="1" applyBorder="1" applyAlignment="1">
      <alignment horizontal="center" vertical="top"/>
    </xf>
    <xf numFmtId="0" fontId="4" fillId="0" borderId="0" xfId="3" applyFont="1" applyAlignment="1">
      <alignment horizontal="left" vertical="top" wrapText="1"/>
    </xf>
    <xf numFmtId="0" fontId="4" fillId="0" borderId="7" xfId="3" applyFont="1" applyBorder="1" applyAlignment="1">
      <alignment horizontal="left" vertical="top" wrapText="1" indent="2"/>
    </xf>
    <xf numFmtId="0" fontId="4" fillId="0" borderId="7" xfId="3" applyFont="1" applyBorder="1" applyAlignment="1">
      <alignment horizontal="center" vertical="top"/>
    </xf>
    <xf numFmtId="0" fontId="4" fillId="0" borderId="7" xfId="3" applyFont="1" applyBorder="1" applyAlignment="1">
      <alignment horizontal="center" vertical="top" wrapText="1"/>
    </xf>
    <xf numFmtId="0" fontId="4" fillId="0" borderId="7" xfId="3" applyFont="1" applyBorder="1" applyAlignment="1">
      <alignment horizontal="center"/>
    </xf>
    <xf numFmtId="0" fontId="4" fillId="0" borderId="7" xfId="10" applyNumberFormat="1" applyFont="1" applyFill="1" applyBorder="1" applyAlignment="1" applyProtection="1">
      <alignment horizontal="center" vertical="top" wrapText="1"/>
    </xf>
    <xf numFmtId="0" fontId="4" fillId="0" borderId="5" xfId="3" applyFont="1" applyBorder="1" applyAlignment="1">
      <alignment horizontal="left" indent="1"/>
    </xf>
    <xf numFmtId="0" fontId="6" fillId="0" borderId="0" xfId="3" applyFont="1" applyAlignment="1">
      <alignment horizontal="left" indent="1"/>
    </xf>
    <xf numFmtId="0" fontId="10" fillId="0" borderId="0" xfId="6" applyFont="1" applyAlignment="1">
      <alignment horizontal="left" vertical="top" indent="1"/>
    </xf>
    <xf numFmtId="0" fontId="4" fillId="0" borderId="0" xfId="6" applyFont="1" applyAlignment="1">
      <alignment horizontal="left" vertical="top" indent="1"/>
    </xf>
    <xf numFmtId="0" fontId="4" fillId="0" borderId="10" xfId="3" applyFont="1" applyBorder="1" applyAlignment="1">
      <alignment horizontal="left" wrapText="1" indent="1"/>
    </xf>
    <xf numFmtId="0" fontId="4" fillId="0" borderId="0" xfId="3" applyFont="1" applyAlignment="1">
      <alignment horizontal="left" wrapText="1" indent="1"/>
    </xf>
    <xf numFmtId="9" fontId="4" fillId="0" borderId="0" xfId="7" quotePrefix="1" applyFont="1" applyAlignment="1" applyProtection="1">
      <alignment horizontal="center" vertical="top" wrapText="1"/>
    </xf>
    <xf numFmtId="0" fontId="4" fillId="0" borderId="11" xfId="8" applyFont="1" applyBorder="1" applyAlignment="1">
      <alignment horizontal="center" vertical="top"/>
    </xf>
    <xf numFmtId="0" fontId="4" fillId="0" borderId="0" xfId="8" applyFont="1" applyAlignment="1">
      <alignment horizontal="center" vertical="top"/>
    </xf>
    <xf numFmtId="0" fontId="6" fillId="0" borderId="0" xfId="8" applyFont="1" applyAlignment="1">
      <alignment horizontal="right" vertical="top" wrapText="1"/>
    </xf>
    <xf numFmtId="0" fontId="4" fillId="0" borderId="0" xfId="3" applyFont="1" applyAlignment="1">
      <alignment horizontal="center"/>
    </xf>
    <xf numFmtId="0" fontId="10" fillId="0" borderId="0" xfId="3" applyFont="1" applyAlignment="1">
      <alignment horizontal="left"/>
    </xf>
    <xf numFmtId="0" fontId="4" fillId="0" borderId="0" xfId="3" applyFont="1" applyAlignment="1">
      <alignment vertical="top"/>
    </xf>
    <xf numFmtId="43" fontId="6" fillId="0" borderId="0" xfId="3" applyNumberFormat="1" applyFont="1" applyAlignment="1">
      <alignment vertical="top"/>
    </xf>
    <xf numFmtId="0" fontId="4" fillId="0" borderId="7" xfId="0" applyFont="1" applyBorder="1" applyAlignment="1">
      <alignment horizontal="right" vertical="top"/>
    </xf>
    <xf numFmtId="4" fontId="6" fillId="0" borderId="7" xfId="1" applyNumberFormat="1" applyFont="1" applyBorder="1" applyAlignment="1" applyProtection="1">
      <alignment horizontal="right"/>
    </xf>
    <xf numFmtId="4" fontId="6" fillId="0" borderId="12" xfId="1" applyNumberFormat="1" applyFont="1" applyBorder="1" applyAlignment="1" applyProtection="1">
      <alignment horizontal="right" vertical="top"/>
    </xf>
    <xf numFmtId="0" fontId="4" fillId="0" borderId="0" xfId="3" applyFont="1" applyProtection="1">
      <protection locked="0"/>
    </xf>
    <xf numFmtId="0" fontId="4" fillId="0" borderId="10" xfId="3" applyFont="1" applyBorder="1" applyProtection="1">
      <protection locked="0"/>
    </xf>
    <xf numFmtId="164" fontId="4" fillId="0" borderId="0" xfId="3" applyNumberFormat="1" applyFont="1" applyProtection="1">
      <protection locked="0"/>
    </xf>
    <xf numFmtId="0" fontId="4" fillId="0" borderId="0" xfId="5" applyFont="1" applyAlignment="1" applyProtection="1">
      <alignment horizontal="left"/>
      <protection locked="0"/>
    </xf>
    <xf numFmtId="0" fontId="4" fillId="0" borderId="0" xfId="5" applyFont="1" applyProtection="1">
      <protection locked="0"/>
    </xf>
    <xf numFmtId="43" fontId="4" fillId="0" borderId="0" xfId="5" applyNumberFormat="1" applyFont="1" applyProtection="1">
      <protection locked="0"/>
    </xf>
    <xf numFmtId="49" fontId="4" fillId="0" borderId="0" xfId="5" applyNumberFormat="1" applyFont="1" applyAlignment="1" applyProtection="1">
      <alignment horizontal="center"/>
      <protection locked="0"/>
    </xf>
    <xf numFmtId="0" fontId="4" fillId="0" borderId="0" xfId="5" applyFont="1" applyAlignment="1">
      <alignment horizontal="right" vertical="center"/>
    </xf>
    <xf numFmtId="43" fontId="4" fillId="0" borderId="0" xfId="5" applyNumberFormat="1" applyFont="1" applyAlignment="1">
      <alignment horizontal="center" vertical="top" wrapText="1"/>
    </xf>
    <xf numFmtId="0" fontId="4" fillId="0" borderId="0" xfId="38" applyFont="1" applyAlignment="1">
      <alignment horizontal="left"/>
    </xf>
    <xf numFmtId="0" fontId="10" fillId="0" borderId="0" xfId="5" applyFont="1" applyAlignment="1">
      <alignment horizontal="left"/>
    </xf>
    <xf numFmtId="0" fontId="4" fillId="0" borderId="0" xfId="5" applyFont="1" applyAlignment="1" applyProtection="1">
      <alignment horizontal="center"/>
      <protection locked="0"/>
    </xf>
    <xf numFmtId="0" fontId="4" fillId="0" borderId="0" xfId="5" applyFont="1" applyAlignment="1" applyProtection="1">
      <alignment horizontal="left" vertical="top" wrapText="1"/>
      <protection locked="0"/>
    </xf>
    <xf numFmtId="0" fontId="4" fillId="0" borderId="0" xfId="5" applyFont="1" applyAlignment="1" applyProtection="1">
      <alignment horizontal="right" vertical="top" wrapText="1"/>
      <protection locked="0"/>
    </xf>
    <xf numFmtId="0" fontId="10" fillId="0" borderId="0" xfId="5" applyFont="1" applyAlignment="1">
      <alignment horizontal="left" vertical="top" wrapText="1"/>
    </xf>
    <xf numFmtId="0" fontId="10" fillId="0" borderId="0" xfId="5" applyFont="1" applyAlignment="1">
      <alignment vertical="top" wrapText="1"/>
    </xf>
    <xf numFmtId="0" fontId="6" fillId="0" borderId="0" xfId="5" applyFont="1" applyAlignment="1">
      <alignment vertical="top" wrapText="1"/>
    </xf>
    <xf numFmtId="0" fontId="4" fillId="0" borderId="0" xfId="5" applyFont="1" applyAlignment="1">
      <alignment wrapText="1"/>
    </xf>
    <xf numFmtId="0" fontId="0" fillId="0" borderId="7" xfId="0" applyBorder="1"/>
    <xf numFmtId="0" fontId="39" fillId="0" borderId="14" xfId="0" applyFont="1" applyBorder="1"/>
    <xf numFmtId="0" fontId="13" fillId="0" borderId="7" xfId="0" applyFont="1" applyBorder="1"/>
    <xf numFmtId="0" fontId="39" fillId="0" borderId="7" xfId="0" applyFont="1" applyBorder="1"/>
    <xf numFmtId="0" fontId="40" fillId="0" borderId="7" xfId="0" applyFont="1" applyBorder="1"/>
    <xf numFmtId="0" fontId="39" fillId="0" borderId="19" xfId="0" applyFont="1" applyBorder="1"/>
    <xf numFmtId="4" fontId="4" fillId="0" borderId="7" xfId="0" applyNumberFormat="1" applyFont="1" applyBorder="1" applyAlignment="1">
      <alignment horizontal="right" vertical="top"/>
    </xf>
    <xf numFmtId="0" fontId="4" fillId="0" borderId="0" xfId="0" applyFont="1" applyAlignment="1">
      <alignment vertical="top"/>
    </xf>
    <xf numFmtId="0" fontId="41" fillId="0" borderId="7" xfId="0" applyFont="1" applyBorder="1"/>
    <xf numFmtId="0" fontId="4" fillId="0" borderId="7" xfId="0" applyFont="1" applyBorder="1" applyAlignment="1">
      <alignment vertical="top"/>
    </xf>
    <xf numFmtId="0" fontId="7" fillId="0" borderId="0" xfId="83" applyFont="1" applyAlignment="1">
      <alignment horizontal="left" vertical="top" wrapText="1" indent="1"/>
    </xf>
    <xf numFmtId="0" fontId="4" fillId="0" borderId="0" xfId="83" applyFont="1" applyAlignment="1">
      <alignment horizontal="left" vertical="top" wrapText="1" indent="1"/>
    </xf>
    <xf numFmtId="0" fontId="10" fillId="0" borderId="0" xfId="83" applyFont="1" applyAlignment="1">
      <alignment horizontal="left" vertical="top" wrapText="1" indent="1"/>
    </xf>
    <xf numFmtId="0" fontId="13" fillId="0" borderId="7" xfId="0" applyFont="1" applyBorder="1" applyAlignment="1">
      <alignment horizontal="right"/>
    </xf>
    <xf numFmtId="1" fontId="4" fillId="0" borderId="7" xfId="1" applyNumberFormat="1" applyFont="1" applyBorder="1" applyAlignment="1" applyProtection="1">
      <alignment horizontal="right" vertical="top" wrapText="1"/>
      <protection locked="0"/>
    </xf>
    <xf numFmtId="0" fontId="39" fillId="0" borderId="8" xfId="0" applyFont="1" applyBorder="1"/>
    <xf numFmtId="0" fontId="40" fillId="0" borderId="0" xfId="0" applyFont="1"/>
    <xf numFmtId="0" fontId="44" fillId="0" borderId="7" xfId="0" applyFont="1" applyBorder="1"/>
    <xf numFmtId="0" fontId="4" fillId="0" borderId="7" xfId="5" applyFont="1" applyBorder="1" applyAlignment="1">
      <alignment vertical="top" wrapText="1"/>
    </xf>
    <xf numFmtId="0" fontId="26" fillId="0" borderId="0" xfId="0" applyFont="1"/>
    <xf numFmtId="0" fontId="4" fillId="0" borderId="0" xfId="0" applyFont="1"/>
    <xf numFmtId="0" fontId="27" fillId="0" borderId="0" xfId="0" applyFont="1"/>
    <xf numFmtId="0" fontId="28" fillId="0" borderId="0" xfId="0" applyFont="1"/>
    <xf numFmtId="0" fontId="6" fillId="3" borderId="14" xfId="0" applyFont="1" applyFill="1" applyBorder="1" applyAlignment="1">
      <alignment horizontal="center" vertical="top"/>
    </xf>
    <xf numFmtId="0" fontId="6" fillId="3" borderId="14" xfId="0" applyFont="1" applyFill="1" applyBorder="1" applyAlignment="1">
      <alignment horizontal="left" vertical="top" wrapText="1" indent="1"/>
    </xf>
    <xf numFmtId="1" fontId="6" fillId="3" borderId="14" xfId="0" applyNumberFormat="1" applyFont="1" applyFill="1" applyBorder="1" applyAlignment="1">
      <alignment horizontal="center" vertical="top"/>
    </xf>
    <xf numFmtId="0" fontId="6" fillId="3" borderId="14" xfId="0" applyFont="1" applyFill="1" applyBorder="1" applyAlignment="1" applyProtection="1">
      <alignment horizontal="right" vertical="top"/>
      <protection locked="0"/>
    </xf>
    <xf numFmtId="4" fontId="6" fillId="3" borderId="14" xfId="0" applyNumberFormat="1" applyFont="1" applyFill="1" applyBorder="1" applyAlignment="1" applyProtection="1">
      <alignment horizontal="right" vertical="top"/>
      <protection locked="0"/>
    </xf>
    <xf numFmtId="0" fontId="6" fillId="0" borderId="7" xfId="0" applyFont="1" applyBorder="1" applyAlignment="1">
      <alignment horizontal="center" vertical="top"/>
    </xf>
    <xf numFmtId="1" fontId="6" fillId="0" borderId="7" xfId="0" applyNumberFormat="1" applyFont="1" applyBorder="1" applyAlignment="1">
      <alignment horizontal="center" vertical="top"/>
    </xf>
    <xf numFmtId="169" fontId="6" fillId="0" borderId="7" xfId="0" applyNumberFormat="1" applyFont="1" applyBorder="1" applyAlignment="1" applyProtection="1">
      <alignment horizontal="center" vertical="top"/>
      <protection locked="0"/>
    </xf>
    <xf numFmtId="4" fontId="4" fillId="0" borderId="7" xfId="1" applyNumberFormat="1" applyFont="1" applyFill="1" applyBorder="1" applyAlignment="1" applyProtection="1">
      <alignment horizontal="right" vertical="top"/>
      <protection locked="0"/>
    </xf>
    <xf numFmtId="1" fontId="4" fillId="0" borderId="7" xfId="0" applyNumberFormat="1" applyFont="1" applyBorder="1" applyAlignment="1">
      <alignment horizontal="center" vertical="top"/>
    </xf>
    <xf numFmtId="169" fontId="4" fillId="0" borderId="7" xfId="0" applyNumberFormat="1" applyFont="1" applyBorder="1" applyAlignment="1" applyProtection="1">
      <alignment horizontal="center" vertical="top"/>
      <protection locked="0"/>
    </xf>
    <xf numFmtId="1" fontId="4" fillId="0" borderId="0" xfId="0" applyNumberFormat="1" applyFont="1" applyAlignment="1">
      <alignment horizontal="center" vertical="top"/>
    </xf>
    <xf numFmtId="0" fontId="4" fillId="0" borderId="7" xfId="0" quotePrefix="1" applyFont="1" applyBorder="1" applyAlignment="1">
      <alignment horizontal="center" vertical="top"/>
    </xf>
    <xf numFmtId="169" fontId="4" fillId="0" borderId="7" xfId="7" applyNumberFormat="1" applyFont="1" applyFill="1" applyBorder="1" applyAlignment="1" applyProtection="1">
      <alignment horizontal="center" vertical="top"/>
      <protection locked="0"/>
    </xf>
    <xf numFmtId="0" fontId="4" fillId="0" borderId="11" xfId="0" applyFont="1" applyBorder="1" applyAlignment="1">
      <alignment horizontal="right" vertical="top"/>
    </xf>
    <xf numFmtId="1" fontId="4" fillId="0" borderId="11" xfId="0" applyNumberFormat="1" applyFont="1" applyBorder="1" applyAlignment="1">
      <alignment horizontal="center" vertical="top"/>
    </xf>
    <xf numFmtId="169" fontId="4" fillId="0" borderId="18" xfId="0" applyNumberFormat="1" applyFont="1" applyBorder="1" applyAlignment="1" applyProtection="1">
      <alignment horizontal="center" vertical="top"/>
      <protection locked="0"/>
    </xf>
    <xf numFmtId="4" fontId="6" fillId="0" borderId="8" xfId="1" applyNumberFormat="1" applyFont="1" applyFill="1" applyBorder="1" applyAlignment="1" applyProtection="1">
      <alignment horizontal="right" vertical="top"/>
      <protection locked="0"/>
    </xf>
    <xf numFmtId="0" fontId="4" fillId="0" borderId="0" xfId="0" applyFont="1" applyAlignment="1">
      <alignment horizontal="right" vertical="top"/>
    </xf>
    <xf numFmtId="169" fontId="4" fillId="0" borderId="9" xfId="0" applyNumberFormat="1" applyFont="1" applyBorder="1" applyAlignment="1" applyProtection="1">
      <alignment horizontal="center" vertical="top"/>
      <protection locked="0"/>
    </xf>
    <xf numFmtId="4" fontId="6" fillId="0" borderId="4" xfId="1" applyNumberFormat="1" applyFont="1" applyFill="1" applyBorder="1" applyAlignment="1" applyProtection="1">
      <alignment horizontal="right" vertical="top"/>
      <protection locked="0"/>
    </xf>
    <xf numFmtId="43" fontId="0" fillId="0" borderId="0" xfId="1" applyFont="1"/>
    <xf numFmtId="0" fontId="13" fillId="0" borderId="0" xfId="0" applyFont="1"/>
    <xf numFmtId="0" fontId="30" fillId="0" borderId="10" xfId="8" applyFont="1" applyBorder="1" applyAlignment="1">
      <alignment horizontal="right" indent="1"/>
    </xf>
    <xf numFmtId="2" fontId="4" fillId="0" borderId="7" xfId="0" applyNumberFormat="1" applyFont="1" applyBorder="1" applyAlignment="1">
      <alignment horizontal="center" vertical="top"/>
    </xf>
    <xf numFmtId="43" fontId="4" fillId="0" borderId="7" xfId="1" applyFont="1" applyBorder="1" applyAlignment="1">
      <alignment horizontal="center" vertical="top" wrapText="1"/>
    </xf>
    <xf numFmtId="0" fontId="15" fillId="0" borderId="7" xfId="8" applyFont="1" applyBorder="1" applyAlignment="1">
      <alignment horizontal="left" vertical="top" wrapText="1" indent="1"/>
    </xf>
    <xf numFmtId="0" fontId="10" fillId="0" borderId="7" xfId="8" applyFont="1" applyBorder="1" applyAlignment="1">
      <alignment horizontal="left" vertical="top" wrapText="1" indent="1"/>
    </xf>
    <xf numFmtId="0" fontId="6" fillId="0" borderId="0" xfId="38" applyFont="1" applyAlignment="1">
      <alignment horizontal="left"/>
    </xf>
    <xf numFmtId="0" fontId="10" fillId="0" borderId="0" xfId="5" applyFont="1" applyAlignment="1">
      <alignment horizontal="center"/>
    </xf>
    <xf numFmtId="0" fontId="7" fillId="0" borderId="0" xfId="5" applyFont="1" applyAlignment="1">
      <alignment horizontal="center" vertical="top" wrapText="1"/>
    </xf>
    <xf numFmtId="0" fontId="4" fillId="0" borderId="0" xfId="5" applyFont="1" applyAlignment="1">
      <alignment horizontal="justify" vertical="top" wrapText="1"/>
    </xf>
    <xf numFmtId="0" fontId="6" fillId="0" borderId="0" xfId="5" applyFont="1" applyAlignment="1">
      <alignment horizontal="center"/>
    </xf>
    <xf numFmtId="0" fontId="6" fillId="0" borderId="0" xfId="5" applyFont="1" applyAlignment="1">
      <alignment horizontal="center" vertical="center"/>
    </xf>
    <xf numFmtId="0" fontId="7" fillId="0" borderId="0" xfId="5" applyFont="1" applyAlignment="1">
      <alignment horizontal="center"/>
    </xf>
    <xf numFmtId="0" fontId="4" fillId="0" borderId="0" xfId="5" applyFont="1" applyAlignment="1">
      <alignment horizontal="left" wrapText="1"/>
    </xf>
    <xf numFmtId="0" fontId="4" fillId="0" borderId="0" xfId="5" applyFont="1" applyAlignment="1" applyProtection="1">
      <alignment horizontal="justify" vertical="top" wrapText="1"/>
      <protection locked="0"/>
    </xf>
    <xf numFmtId="0" fontId="4" fillId="0" borderId="0" xfId="5" applyFont="1" applyAlignment="1">
      <alignment horizontal="left" vertical="top" wrapText="1"/>
    </xf>
    <xf numFmtId="0" fontId="4" fillId="0" borderId="0" xfId="5" applyFont="1" applyAlignment="1">
      <alignment horizontal="left"/>
    </xf>
    <xf numFmtId="0" fontId="29" fillId="2" borderId="15" xfId="51" applyFont="1" applyFill="1" applyBorder="1" applyAlignment="1">
      <alignment horizontal="left" indent="1"/>
    </xf>
    <xf numFmtId="0" fontId="29" fillId="2" borderId="16" xfId="51" applyFont="1" applyFill="1" applyBorder="1" applyAlignment="1">
      <alignment horizontal="left" indent="1"/>
    </xf>
    <xf numFmtId="0" fontId="5" fillId="0" borderId="0" xfId="0" applyFont="1" applyAlignment="1">
      <alignment horizontal="center"/>
    </xf>
    <xf numFmtId="0" fontId="0" fillId="0" borderId="0" xfId="0"/>
    <xf numFmtId="0" fontId="27" fillId="0" borderId="0" xfId="8" applyFont="1" applyAlignment="1">
      <alignment horizontal="left" wrapText="1"/>
    </xf>
    <xf numFmtId="0" fontId="6" fillId="0" borderId="0" xfId="8" applyFont="1" applyAlignment="1">
      <alignment horizontal="left" vertical="top" wrapText="1" indent="1"/>
    </xf>
  </cellXfs>
  <cellStyles count="111">
    <cellStyle name="Comma" xfId="1" builtinId="3"/>
    <cellStyle name="Comma 10" xfId="4" xr:uid="{00000000-0005-0000-0000-000001000000}"/>
    <cellStyle name="Comma 11" xfId="76" xr:uid="{00000000-0005-0000-0000-000002000000}"/>
    <cellStyle name="Comma 11 2" xfId="92" xr:uid="{00000000-0005-0000-0000-000003000000}"/>
    <cellStyle name="Comma 12" xfId="108" xr:uid="{00000000-0005-0000-0000-000004000000}"/>
    <cellStyle name="Comma 2" xfId="9" xr:uid="{00000000-0005-0000-0000-000005000000}"/>
    <cellStyle name="Comma 2 2" xfId="10" xr:uid="{00000000-0005-0000-0000-000006000000}"/>
    <cellStyle name="Comma 2 2 2" xfId="78" xr:uid="{00000000-0005-0000-0000-000007000000}"/>
    <cellStyle name="Comma 2 2 3 3 2" xfId="11" xr:uid="{00000000-0005-0000-0000-000008000000}"/>
    <cellStyle name="Comma 2 3" xfId="74" xr:uid="{00000000-0005-0000-0000-000009000000}"/>
    <cellStyle name="Comma 2 3 2" xfId="79" xr:uid="{00000000-0005-0000-0000-00000A000000}"/>
    <cellStyle name="Comma 2 4" xfId="12" xr:uid="{00000000-0005-0000-0000-00000B000000}"/>
    <cellStyle name="Comma 2 4 2" xfId="80" xr:uid="{00000000-0005-0000-0000-00000C000000}"/>
    <cellStyle name="Comma 2 5" xfId="77" xr:uid="{00000000-0005-0000-0000-00000D000000}"/>
    <cellStyle name="Comma 28" xfId="13" xr:uid="{00000000-0005-0000-0000-00000E000000}"/>
    <cellStyle name="Comma 28 2" xfId="14" xr:uid="{00000000-0005-0000-0000-00000F000000}"/>
    <cellStyle name="Comma 3" xfId="15" xr:uid="{00000000-0005-0000-0000-000010000000}"/>
    <cellStyle name="Comma 3 10" xfId="16" xr:uid="{00000000-0005-0000-0000-000011000000}"/>
    <cellStyle name="Comma 3 19" xfId="17" xr:uid="{00000000-0005-0000-0000-000012000000}"/>
    <cellStyle name="Comma 3 2" xfId="18" xr:uid="{00000000-0005-0000-0000-000013000000}"/>
    <cellStyle name="Comma 3 2 2" xfId="19" xr:uid="{00000000-0005-0000-0000-000014000000}"/>
    <cellStyle name="Comma 3 3" xfId="20" xr:uid="{00000000-0005-0000-0000-000015000000}"/>
    <cellStyle name="Comma 3 4" xfId="81" xr:uid="{00000000-0005-0000-0000-000016000000}"/>
    <cellStyle name="Comma 3 5" xfId="105" xr:uid="{00000000-0005-0000-0000-000017000000}"/>
    <cellStyle name="Comma 39" xfId="21" xr:uid="{00000000-0005-0000-0000-000018000000}"/>
    <cellStyle name="Comma 4" xfId="22" xr:uid="{00000000-0005-0000-0000-000019000000}"/>
    <cellStyle name="Comma 4 2" xfId="23" xr:uid="{00000000-0005-0000-0000-00001A000000}"/>
    <cellStyle name="Comma 4 3" xfId="24" xr:uid="{00000000-0005-0000-0000-00001B000000}"/>
    <cellStyle name="Comma 4 3 2" xfId="25" xr:uid="{00000000-0005-0000-0000-00001C000000}"/>
    <cellStyle name="Comma 4 4" xfId="26" xr:uid="{00000000-0005-0000-0000-00001D000000}"/>
    <cellStyle name="Comma 4 5" xfId="93" xr:uid="{00000000-0005-0000-0000-00001E000000}"/>
    <cellStyle name="Comma 5" xfId="27" xr:uid="{00000000-0005-0000-0000-00001F000000}"/>
    <cellStyle name="Comma 5 2" xfId="96" xr:uid="{00000000-0005-0000-0000-000020000000}"/>
    <cellStyle name="Comma 6" xfId="28" xr:uid="{00000000-0005-0000-0000-000021000000}"/>
    <cellStyle name="Comma 6 2" xfId="99" xr:uid="{00000000-0005-0000-0000-000022000000}"/>
    <cellStyle name="Comma 6 2 2" xfId="106" xr:uid="{00000000-0005-0000-0000-000023000000}"/>
    <cellStyle name="Comma 7" xfId="29" xr:uid="{00000000-0005-0000-0000-000024000000}"/>
    <cellStyle name="Comma 7 2" xfId="82" xr:uid="{00000000-0005-0000-0000-000025000000}"/>
    <cellStyle name="Comma 8" xfId="30" xr:uid="{00000000-0005-0000-0000-000026000000}"/>
    <cellStyle name="Comma 9" xfId="75" xr:uid="{00000000-0005-0000-0000-000027000000}"/>
    <cellStyle name="Hyperlink" xfId="72" builtinId="8"/>
    <cellStyle name="Normal" xfId="0" builtinId="0"/>
    <cellStyle name="Normal 10" xfId="31" xr:uid="{00000000-0005-0000-0000-00002A000000}"/>
    <cellStyle name="Normal 10 10 10 2" xfId="8" xr:uid="{00000000-0005-0000-0000-00002B000000}"/>
    <cellStyle name="Normal 10 10 11 2" xfId="32" xr:uid="{00000000-0005-0000-0000-00002C000000}"/>
    <cellStyle name="Normal 10 2" xfId="102" xr:uid="{00000000-0005-0000-0000-00002D000000}"/>
    <cellStyle name="Normal 11" xfId="33" xr:uid="{00000000-0005-0000-0000-00002E000000}"/>
    <cellStyle name="Normal 11 2" xfId="34" xr:uid="{00000000-0005-0000-0000-00002F000000}"/>
    <cellStyle name="Normal 11 3" xfId="83" xr:uid="{00000000-0005-0000-0000-000030000000}"/>
    <cellStyle name="Normal 12" xfId="5" xr:uid="{00000000-0005-0000-0000-000031000000}"/>
    <cellStyle name="Normal 12 2" xfId="35" xr:uid="{00000000-0005-0000-0000-000032000000}"/>
    <cellStyle name="Normal 2" xfId="2" xr:uid="{00000000-0005-0000-0000-000033000000}"/>
    <cellStyle name="Normal 2 2" xfId="6" xr:uid="{00000000-0005-0000-0000-000034000000}"/>
    <cellStyle name="Normal 2 2 2" xfId="100" xr:uid="{00000000-0005-0000-0000-000035000000}"/>
    <cellStyle name="Normal 2 3" xfId="36" xr:uid="{00000000-0005-0000-0000-000036000000}"/>
    <cellStyle name="Normal 2 3 2" xfId="84" xr:uid="{00000000-0005-0000-0000-000037000000}"/>
    <cellStyle name="Normal 2 4" xfId="85" xr:uid="{00000000-0005-0000-0000-000038000000}"/>
    <cellStyle name="Normal 2 5" xfId="86" xr:uid="{00000000-0005-0000-0000-000039000000}"/>
    <cellStyle name="Normal 2 6" xfId="110" xr:uid="{00000000-0005-0000-0000-00003A000000}"/>
    <cellStyle name="Normal 2_COMMON FACILITIES" xfId="37" xr:uid="{00000000-0005-0000-0000-00003B000000}"/>
    <cellStyle name="Normal 3" xfId="38" xr:uid="{00000000-0005-0000-0000-00003C000000}"/>
    <cellStyle name="Normal 3 2" xfId="39" xr:uid="{00000000-0005-0000-0000-00003D000000}"/>
    <cellStyle name="Normal 3 2 2" xfId="40" xr:uid="{00000000-0005-0000-0000-00003E000000}"/>
    <cellStyle name="Normal 3 2 3" xfId="101" xr:uid="{00000000-0005-0000-0000-00003F000000}"/>
    <cellStyle name="Normal 3 3" xfId="41" xr:uid="{00000000-0005-0000-0000-000040000000}"/>
    <cellStyle name="Normal 3 4" xfId="42" xr:uid="{00000000-0005-0000-0000-000041000000}"/>
    <cellStyle name="Normal 32 2 2" xfId="43" xr:uid="{00000000-0005-0000-0000-000042000000}"/>
    <cellStyle name="Normal 32 2 2 2" xfId="44" xr:uid="{00000000-0005-0000-0000-000043000000}"/>
    <cellStyle name="Normal 38 2" xfId="45" xr:uid="{00000000-0005-0000-0000-000044000000}"/>
    <cellStyle name="Normal 4" xfId="46" xr:uid="{00000000-0005-0000-0000-000045000000}"/>
    <cellStyle name="Normal 4 2" xfId="47" xr:uid="{00000000-0005-0000-0000-000046000000}"/>
    <cellStyle name="Normal 4 2 2" xfId="73" xr:uid="{00000000-0005-0000-0000-000047000000}"/>
    <cellStyle name="Normal 4 2 2 2" xfId="104" xr:uid="{00000000-0005-0000-0000-000048000000}"/>
    <cellStyle name="Normal 4 2 2 2 2" xfId="109" xr:uid="{00000000-0005-0000-0000-000049000000}"/>
    <cellStyle name="Normal 4 2 2 3" xfId="97" xr:uid="{00000000-0005-0000-0000-00004A000000}"/>
    <cellStyle name="Normal 4 2 3" xfId="95" xr:uid="{00000000-0005-0000-0000-00004B000000}"/>
    <cellStyle name="Normal 4 22 2 2 2 2" xfId="48" xr:uid="{00000000-0005-0000-0000-00004C000000}"/>
    <cellStyle name="Normal 4 22 2 2 2 2 2" xfId="49" xr:uid="{00000000-0005-0000-0000-00004D000000}"/>
    <cellStyle name="Normal 4 22 2 2 2 2 2 2" xfId="50" xr:uid="{00000000-0005-0000-0000-00004E000000}"/>
    <cellStyle name="Normal 4 22 2 2 2 2 2 2 2" xfId="51" xr:uid="{00000000-0005-0000-0000-00004F000000}"/>
    <cellStyle name="Normal 4 22 2 2 2 2 3" xfId="52" xr:uid="{00000000-0005-0000-0000-000050000000}"/>
    <cellStyle name="Normal 4 22 2 2 3" xfId="53" xr:uid="{00000000-0005-0000-0000-000051000000}"/>
    <cellStyle name="Normal 4 23" xfId="54" xr:uid="{00000000-0005-0000-0000-000052000000}"/>
    <cellStyle name="Normal 4 3" xfId="94" xr:uid="{00000000-0005-0000-0000-000053000000}"/>
    <cellStyle name="Normal 4 3 2" xfId="103" xr:uid="{00000000-0005-0000-0000-000054000000}"/>
    <cellStyle name="Normal 4 3 2 2" xfId="107" xr:uid="{00000000-0005-0000-0000-000055000000}"/>
    <cellStyle name="Normal 4 4" xfId="91" xr:uid="{00000000-0005-0000-0000-000056000000}"/>
    <cellStyle name="Normal 42" xfId="55" xr:uid="{00000000-0005-0000-0000-000057000000}"/>
    <cellStyle name="Normal 42 2" xfId="56" xr:uid="{00000000-0005-0000-0000-000058000000}"/>
    <cellStyle name="Normal 42 2 2" xfId="3" xr:uid="{00000000-0005-0000-0000-000059000000}"/>
    <cellStyle name="Normal 5" xfId="57" xr:uid="{00000000-0005-0000-0000-00005A000000}"/>
    <cellStyle name="Normal 5 10" xfId="58" xr:uid="{00000000-0005-0000-0000-00005B000000}"/>
    <cellStyle name="Normal 5 2" xfId="98" xr:uid="{00000000-0005-0000-0000-00005C000000}"/>
    <cellStyle name="Normal 6" xfId="59" xr:uid="{00000000-0005-0000-0000-00005D000000}"/>
    <cellStyle name="Normal 6 10" xfId="60" xr:uid="{00000000-0005-0000-0000-00005E000000}"/>
    <cellStyle name="Normal 6 2" xfId="61" xr:uid="{00000000-0005-0000-0000-00005F000000}"/>
    <cellStyle name="Normal 6 2 2" xfId="62" xr:uid="{00000000-0005-0000-0000-000060000000}"/>
    <cellStyle name="Normal 7" xfId="63" xr:uid="{00000000-0005-0000-0000-000061000000}"/>
    <cellStyle name="Normal 7 2" xfId="64" xr:uid="{00000000-0005-0000-0000-000062000000}"/>
    <cellStyle name="Normal 7 3" xfId="87" xr:uid="{00000000-0005-0000-0000-000063000000}"/>
    <cellStyle name="Normal 8" xfId="65" xr:uid="{00000000-0005-0000-0000-000064000000}"/>
    <cellStyle name="Normal 8 2" xfId="88" xr:uid="{00000000-0005-0000-0000-000065000000}"/>
    <cellStyle name="Normal 9" xfId="66" xr:uid="{00000000-0005-0000-0000-000066000000}"/>
    <cellStyle name="Normal 9 2" xfId="90" xr:uid="{00000000-0005-0000-0000-000067000000}"/>
    <cellStyle name="Normal 9 3" xfId="89" xr:uid="{00000000-0005-0000-0000-000068000000}"/>
    <cellStyle name="Percent 2" xfId="7" xr:uid="{00000000-0005-0000-0000-000069000000}"/>
    <cellStyle name="Percent 3" xfId="67" xr:uid="{00000000-0005-0000-0000-00006A000000}"/>
    <cellStyle name="Percent 4" xfId="68" xr:uid="{00000000-0005-0000-0000-00006B000000}"/>
    <cellStyle name="Percent 5" xfId="69" xr:uid="{00000000-0005-0000-0000-00006C000000}"/>
    <cellStyle name="Percent 6" xfId="70" xr:uid="{00000000-0005-0000-0000-00006D000000}"/>
    <cellStyle name="tahoma 10" xfId="71" xr:uid="{00000000-0005-0000-0000-00006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0.xml"/><Relationship Id="rId21" Type="http://schemas.openxmlformats.org/officeDocument/2006/relationships/worksheet" Target="worksheets/sheet21.xml"/><Relationship Id="rId34" Type="http://schemas.openxmlformats.org/officeDocument/2006/relationships/externalLink" Target="externalLinks/externalLink5.xml"/><Relationship Id="rId42" Type="http://schemas.openxmlformats.org/officeDocument/2006/relationships/externalLink" Target="externalLinks/externalLink13.xml"/><Relationship Id="rId47" Type="http://schemas.openxmlformats.org/officeDocument/2006/relationships/externalLink" Target="externalLinks/externalLink18.xml"/><Relationship Id="rId50" Type="http://schemas.openxmlformats.org/officeDocument/2006/relationships/externalLink" Target="externalLinks/externalLink21.xml"/><Relationship Id="rId55" Type="http://schemas.openxmlformats.org/officeDocument/2006/relationships/externalLink" Target="externalLinks/externalLink26.xml"/><Relationship Id="rId63" Type="http://schemas.openxmlformats.org/officeDocument/2006/relationships/externalLink" Target="externalLinks/externalLink34.xml"/><Relationship Id="rId68" Type="http://schemas.openxmlformats.org/officeDocument/2006/relationships/externalLink" Target="externalLinks/externalLink39.xml"/><Relationship Id="rId76" Type="http://schemas.openxmlformats.org/officeDocument/2006/relationships/externalLink" Target="externalLinks/externalLink47.xml"/><Relationship Id="rId8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externalLink" Target="externalLinks/externalLink4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externalLink" Target="externalLinks/externalLink11.xml"/><Relationship Id="rId45" Type="http://schemas.openxmlformats.org/officeDocument/2006/relationships/externalLink" Target="externalLinks/externalLink16.xml"/><Relationship Id="rId53" Type="http://schemas.openxmlformats.org/officeDocument/2006/relationships/externalLink" Target="externalLinks/externalLink24.xml"/><Relationship Id="rId58" Type="http://schemas.openxmlformats.org/officeDocument/2006/relationships/externalLink" Target="externalLinks/externalLink29.xml"/><Relationship Id="rId66" Type="http://schemas.openxmlformats.org/officeDocument/2006/relationships/externalLink" Target="externalLinks/externalLink37.xml"/><Relationship Id="rId74" Type="http://schemas.openxmlformats.org/officeDocument/2006/relationships/externalLink" Target="externalLinks/externalLink45.xml"/><Relationship Id="rId79" Type="http://schemas.openxmlformats.org/officeDocument/2006/relationships/externalLink" Target="externalLinks/externalLink50.xml"/><Relationship Id="rId5" Type="http://schemas.openxmlformats.org/officeDocument/2006/relationships/worksheet" Target="worksheets/sheet5.xml"/><Relationship Id="rId61" Type="http://schemas.openxmlformats.org/officeDocument/2006/relationships/externalLink" Target="externalLinks/externalLink32.xml"/><Relationship Id="rId82" Type="http://schemas.openxmlformats.org/officeDocument/2006/relationships/externalLink" Target="externalLinks/externalLink53.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 Id="rId43" Type="http://schemas.openxmlformats.org/officeDocument/2006/relationships/externalLink" Target="externalLinks/externalLink14.xml"/><Relationship Id="rId48" Type="http://schemas.openxmlformats.org/officeDocument/2006/relationships/externalLink" Target="externalLinks/externalLink19.xml"/><Relationship Id="rId56" Type="http://schemas.openxmlformats.org/officeDocument/2006/relationships/externalLink" Target="externalLinks/externalLink27.xml"/><Relationship Id="rId64" Type="http://schemas.openxmlformats.org/officeDocument/2006/relationships/externalLink" Target="externalLinks/externalLink35.xml"/><Relationship Id="rId69" Type="http://schemas.openxmlformats.org/officeDocument/2006/relationships/externalLink" Target="externalLinks/externalLink40.xml"/><Relationship Id="rId77" Type="http://schemas.openxmlformats.org/officeDocument/2006/relationships/externalLink" Target="externalLinks/externalLink48.xml"/><Relationship Id="rId8" Type="http://schemas.openxmlformats.org/officeDocument/2006/relationships/worksheet" Target="worksheets/sheet8.xml"/><Relationship Id="rId51" Type="http://schemas.openxmlformats.org/officeDocument/2006/relationships/externalLink" Target="externalLinks/externalLink22.xml"/><Relationship Id="rId72" Type="http://schemas.openxmlformats.org/officeDocument/2006/relationships/externalLink" Target="externalLinks/externalLink43.xml"/><Relationship Id="rId80" Type="http://schemas.openxmlformats.org/officeDocument/2006/relationships/externalLink" Target="externalLinks/externalLink51.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externalLink" Target="externalLinks/externalLink9.xml"/><Relationship Id="rId46" Type="http://schemas.openxmlformats.org/officeDocument/2006/relationships/externalLink" Target="externalLinks/externalLink17.xml"/><Relationship Id="rId59" Type="http://schemas.openxmlformats.org/officeDocument/2006/relationships/externalLink" Target="externalLinks/externalLink30.xml"/><Relationship Id="rId67" Type="http://schemas.openxmlformats.org/officeDocument/2006/relationships/externalLink" Target="externalLinks/externalLink38.xml"/><Relationship Id="rId20" Type="http://schemas.openxmlformats.org/officeDocument/2006/relationships/worksheet" Target="worksheets/sheet20.xml"/><Relationship Id="rId41" Type="http://schemas.openxmlformats.org/officeDocument/2006/relationships/externalLink" Target="externalLinks/externalLink12.xml"/><Relationship Id="rId54" Type="http://schemas.openxmlformats.org/officeDocument/2006/relationships/externalLink" Target="externalLinks/externalLink25.xml"/><Relationship Id="rId62" Type="http://schemas.openxmlformats.org/officeDocument/2006/relationships/externalLink" Target="externalLinks/externalLink33.xml"/><Relationship Id="rId70" Type="http://schemas.openxmlformats.org/officeDocument/2006/relationships/externalLink" Target="externalLinks/externalLink41.xml"/><Relationship Id="rId75" Type="http://schemas.openxmlformats.org/officeDocument/2006/relationships/externalLink" Target="externalLinks/externalLink46.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49" Type="http://schemas.openxmlformats.org/officeDocument/2006/relationships/externalLink" Target="externalLinks/externalLink20.xml"/><Relationship Id="rId57" Type="http://schemas.openxmlformats.org/officeDocument/2006/relationships/externalLink" Target="externalLinks/externalLink28.xml"/><Relationship Id="rId10" Type="http://schemas.openxmlformats.org/officeDocument/2006/relationships/worksheet" Target="worksheets/sheet10.xml"/><Relationship Id="rId31" Type="http://schemas.openxmlformats.org/officeDocument/2006/relationships/externalLink" Target="externalLinks/externalLink2.xml"/><Relationship Id="rId44" Type="http://schemas.openxmlformats.org/officeDocument/2006/relationships/externalLink" Target="externalLinks/externalLink15.xml"/><Relationship Id="rId52" Type="http://schemas.openxmlformats.org/officeDocument/2006/relationships/externalLink" Target="externalLinks/externalLink23.xml"/><Relationship Id="rId60" Type="http://schemas.openxmlformats.org/officeDocument/2006/relationships/externalLink" Target="externalLinks/externalLink31.xml"/><Relationship Id="rId65" Type="http://schemas.openxmlformats.org/officeDocument/2006/relationships/externalLink" Target="externalLinks/externalLink36.xml"/><Relationship Id="rId73" Type="http://schemas.openxmlformats.org/officeDocument/2006/relationships/externalLink" Target="externalLinks/externalLink44.xml"/><Relationship Id="rId78" Type="http://schemas.openxmlformats.org/officeDocument/2006/relationships/externalLink" Target="externalLinks/externalLink49.xml"/><Relationship Id="rId81" Type="http://schemas.openxmlformats.org/officeDocument/2006/relationships/externalLink" Target="externalLinks/externalLink52.xml"/><Relationship Id="rId86"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ellen\Documents\Henry\Sinohydro+Machiri%20Priced%20BQs\BUNGOMA\BUNGOMA%20TREATMENT%20WORKS%20(BQ%20B1-B1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ADMIN\AppData\Local\Microsoft\Windows\INetCache\Content.Outlook\GPYN154J\AMA\KNB\QUANTITIES\Kisumu%20Northern%20Bypass%20-%20Final%20Cost%20Estimate%20APR%202014%20composit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sers\OFFICE%20WORK\Desktop\casa%20bp%20final%20BQ\OFFICE\WHISPERS%20AVENUE\AMA\KNB\QUANTITIES\Kisumu%20Northern%20Bypass%20-%20Final%20Cost%20Estimate%20APR%202014%20composite.xls"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file:///C:\Users\ADMIN\AppData\Local\Microsoft\Windows\INetCache\Content.Outlook\GPYN154J\Users\Rudymwas\Copy%20daniel@costplan.co.ke\CQS%20Projects\2014\1406%20-%20Residential%20Development%20for%20Kariuki%20Kinuthia\QS\Boq%20-%20revised%20-%2020140630\Bill%20no.4%20-%20typ%20flr%20-%2020140630.xlsx?5FACF1EA" TargetMode="External"/><Relationship Id="rId1" Type="http://schemas.openxmlformats.org/officeDocument/2006/relationships/externalLinkPath" Target="file:///\\5FACF1EA\Bill%20no.4%20-%20typ%20flr%20-%2020140630.xlsx" TargetMode="External"/></Relationships>
</file>

<file path=xl/externalLinks/_rels/externalLink13.xml.rels><?xml version="1.0" encoding="UTF-8" standalone="yes"?>
<Relationships xmlns="http://schemas.openxmlformats.org/package/2006/relationships"><Relationship Id="rId2" Type="http://schemas.microsoft.com/office/2019/04/relationships/externalLinkLongPath" Target="file:///E:\Users\OFFICE%20WORK\Desktop\casa%20bp%20final%20BQ\OFFICE\WHISPERS%20AVENUE\Users\Rudymwas\Copy%20daniel@costplan.co.ke\CQS%20Projects\2014\1406%20-%20Residential%20Development%20for%20Kariuki%20Kinuthia\QS\Boq%20-%20revised%20-%2020140630\Bill%20no.4%20-%20typ%20flr%20-%2020140630.xlsx?12DD02AA" TargetMode="External"/><Relationship Id="rId1" Type="http://schemas.openxmlformats.org/officeDocument/2006/relationships/externalLinkPath" Target="file:///\\12DD02AA\Bill%20no.4%20-%20typ%20flr%20-%202014063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KilburnW/Desktop/1404-009%20City%20Lodge%20Two%20Rivers%20Estimate%20No.%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Users\OFFICE%20WORK\Desktop\casa%20bp%20final%20BQ\OFFICE\WHISPERS%20AVENUE\Users\Victor\Desktop\sintoiya%201\take%20off%20sintoiy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ADMIN\AppData\Local\Microsoft\Windows\INetCache\Content.Outlook\GPYN154J\Users\Victor\Desktop\sintoiya%201\take%20off%20sintoiy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Users\OFFICE%20WORK\Desktop\casa%20bp%20final%20BQ\OFFICE\WHISPERS%20AVENUE\New%20folder\Users\Victor\Desktop\sintoiya%201\take%20off%20sintoiya.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Users\OFFICE%20WORK\Desktop\casa%20bp%20final%20BQ\OFFICE\WHISPERS%20AVENUE\Users\Design%20Cost%20Ltd\Documents\QS%20WORK\Ewaso%20Nyiro\appraisal\JOB%20-%20POINT\South%20B%20Hospital\South%20B%20hospital%20BQ.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ADMIN\AppData\Local\Microsoft\Windows\INetCache\Content.Outlook\GPYN154J\Users\Design%20Cost%20Ltd\Documents\QS%20WORK\Ewaso%20Nyiro\appraisal\JOB%20-%20POINT\South%20B%20Hospital\South%20B%20hospital%20BQ.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ellen\Documents\Users\User\Desktop\gilbert\Nzoia%20Ph%201%20Tender%20Docs\Volume%20I\Volume%20II\Sinohydro+Machiri%20Priced%20BQs\KITALE\KITALE%20BOQs%20-%20Rehabilitation%20Work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visdata\Data\Projects\2005\2632-CT05-38%20Mooirivier%20Mall\E.%20ESTIMATING%20&amp;%20COST%20ADVISE\E.2%20Viabilities\Viability%20No.%208\Viability%20(CJB%20-%20NEDBANK)%20R8C.xls" TargetMode="External"/></Relationships>
</file>

<file path=xl/externalLinks/_rels/externalLink21.xml.rels><?xml version="1.0" encoding="UTF-8" standalone="yes"?>
<Relationships xmlns="http://schemas.openxmlformats.org/package/2006/relationships"><Relationship Id="rId2" Type="http://schemas.microsoft.com/office/2019/04/relationships/externalLinkLongPath" Target="file:///C:\Users\ADMIN\AppData\Local\Microsoft\Windows\INetCache\Content.Outlook\GPYN154J\Dropbox\CP\Projects\2012\1205%20-%20Franciscan%20Brothers%20Adraa%20Agriculture%20College\BoQ%20-%20Phase%202%20-%2020120802%20-%20Priced\02%20-%20Students%20Hostels\Bill%20No.%201%20-%20Administration%20Block.xlsx?AFBF44EB" TargetMode="External"/><Relationship Id="rId1" Type="http://schemas.openxmlformats.org/officeDocument/2006/relationships/externalLinkPath" Target="file:///\\AFBF44EB\Bill%20No.%201%20-%20Administration%20Block.xlsx" TargetMode="External"/></Relationships>
</file>

<file path=xl/externalLinks/_rels/externalLink22.xml.rels><?xml version="1.0" encoding="UTF-8" standalone="yes"?>
<Relationships xmlns="http://schemas.openxmlformats.org/package/2006/relationships"><Relationship Id="rId2" Type="http://schemas.microsoft.com/office/2019/04/relationships/externalLinkLongPath" Target="file:///E:\Users\OFFICE%20WORK\Desktop\casa%20bp%20final%20BQ\OFFICE\WHISPERS%20AVENUE\Dropbox\CP\Projects\2012\1205%20-%20Franciscan%20Brothers%20Adraa%20Agriculture%20College\BoQ%20-%20Phase%202%20-%2020120802%20-%20Priced\02%20-%20Students%20Hostels\Bill%20No.%201%20-%20Administration%20Block.xlsx?7CFBAFE3" TargetMode="External"/><Relationship Id="rId1" Type="http://schemas.openxmlformats.org/officeDocument/2006/relationships/externalLinkPath" Target="file:///\\7CFBAFE3\Bill%20No.%201%20-%20Administration%20Block.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Documents%20and%20Settings/Administrator/My%20Documents/SIMKHA%20S.P.R.L%20-%20Kinshaha%20%20Financials%20Revised.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ADMIN\AppData\Local\Microsoft\Windows\INetCache\Content.Outlook\GPYN154J\Users\joseph.kahiga\OneDrive%20-%20Mace\MYMR%202020\ALP%20TILISI\PHASE%201\MYMR\Valuations\Valuation%20No.%202%20-%2020%20August%202019%20Enabling%20Works.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Users\OFFICE%20WORK\Desktop\casa%20bp%20final%20BQ\OFFICE\WHISPERS%20AVENUE\Users\joseph.kahiga\OneDrive%20-%20Mace\MYMR%202020\ALP%20TILISI\PHASE%201\MYMR\Valuations\Valuation%20No.%202%20-%2020%20August%202019%20Enabling%20Works.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JOBS/KRAAIFON/ESTIMATE/BOOK-4.XLW"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Nadia\c\WORK\Yolande\Algemeen\Rudi%20model%20fin%20rep.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Users\OFFICE%20WORK\Desktop\casa%20bp%20final%20BQ\OFFICE\WHISPERS%20AVENUE\Users\User\Documents\Costplan\Daiz%20Architects\Sekandi%20Holdings\CONTRACT%20BOQ%20-%20PRICED%202011_07_04\Bill%20No.%203%20-%20Apt%20Blk.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ADMIN\AppData\Local\Microsoft\Windows\INetCache\Content.Outlook\GPYN154J\Users\User\Documents\Costplan\Daiz%20Architects\Sekandi%20Holdings\CONTRACT%20BOQ%20-%20PRICED%202011_07_04\Bill%20No.%203%20-%20Apt%20Bl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ndice\all-jobs\JOBS\CL95-20\CERT\TAMA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KilburnW/Desktop/8322-P13-19%20Two%20Rivers%20City%20Lodge%20Nairobi/3.%20Estimate/Cost%20Plan%20No.%202/8322-P13-019%20Cost%20Plan%20No.%202%20(City%20Lodge%20-%20Two%20Rivers).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Users\OFFICE%20WORK\Desktop\casa%20bp%20final%20BQ\OFFICE\WHISPERS%20AVENUE\ACPVW\KF\Development\General\Management\Patrick\KF\Development\General\ropley%20feasibility.xls"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Users\OFFICE%20WORK\Desktop\casa%20bp%20final%20BQ\OFFICE\WHISPERS%20AVENUE\New%20folder\ACPVW\KF\Development\General\Management\Patrick\KF\Development\General\ropley%20feasibility.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Users\ADMIN\AppData\Local\Microsoft\Windows\INetCache\Content.Outlook\GPYN154J\ACPVW\KF\Development\General\Management\Patrick\KF\Development\General\ropley%20feasibility.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Management\Patrick\KF\Development\General\ropley%20feasibility.xls" TargetMode="External"/></Relationships>
</file>

<file path=xl/externalLinks/_rels/externalLink36.xml.rels><?xml version="1.0" encoding="UTF-8" standalone="yes"?>
<Relationships xmlns="http://schemas.openxmlformats.org/package/2006/relationships"><Relationship Id="rId2" Type="http://schemas.microsoft.com/office/2019/04/relationships/externalLinkLongPath" Target="file:///C:\Users\ADMIN\AppData\Local\Microsoft\Windows\INetCache\Content.Outlook\GPYN154J\Users\Rudymwas\Copy%20daniel@costplan.co.ke\CQS%20Projects\2014\1406%20-%20Residential%20Development%20for%20Kariuki%20Kinuthia\QS\Boq%20-%20revised%20-%2020140630\KK%20main%20House%20%2020140410-%20GF.xlsx?5FACF1EA" TargetMode="External"/><Relationship Id="rId1" Type="http://schemas.openxmlformats.org/officeDocument/2006/relationships/externalLinkPath" Target="file:///\\5FACF1EA\KK%20main%20House%20%2020140410-%20GF.xlsx" TargetMode="External"/></Relationships>
</file>

<file path=xl/externalLinks/_rels/externalLink37.xml.rels><?xml version="1.0" encoding="UTF-8" standalone="yes"?>
<Relationships xmlns="http://schemas.openxmlformats.org/package/2006/relationships"><Relationship Id="rId2" Type="http://schemas.microsoft.com/office/2019/04/relationships/externalLinkLongPath" Target="file:///E:\Users\OFFICE%20WORK\Desktop\casa%20bp%20final%20BQ\OFFICE\WHISPERS%20AVENUE\Users\Rudymwas\Copy%20daniel@costplan.co.ke\CQS%20Projects\2014\1406%20-%20Residential%20Development%20for%20Kariuki%20Kinuthia\QS\Boq%20-%20revised%20-%2020140630\KK%20main%20House%20%2020140410-%20GF.xlsx?12DD02AA" TargetMode="External"/><Relationship Id="rId1" Type="http://schemas.openxmlformats.org/officeDocument/2006/relationships/externalLinkPath" Target="file:///\\12DD02AA\KK%20main%20House%20%2020140410-%20GF.xlsx" TargetMode="External"/></Relationships>
</file>

<file path=xl/externalLinks/_rels/externalLink38.xml.rels><?xml version="1.0" encoding="UTF-8" standalone="yes"?>
<Relationships xmlns="http://schemas.openxmlformats.org/package/2006/relationships"><Relationship Id="rId2" Type="http://schemas.microsoft.com/office/2019/04/relationships/externalLinkLongPath" Target="file:///C:\Users\ADMIN\AppData\Local\Microsoft\Windows\INetCache\Content.Outlook\GPYN154J\Users\Rudymwas\Copy%20daniel@costplan.co.ke\CQS%20Projects\2014\1417%20_%20LSOSF%20Staff%20House,%20Cowshed%20&amp;%20Poultry%20House%20Karen%20Lang'ata\LSOSF%20Staff%20House,%20Poultry%20%20&amp;%20Cow%20shed\Bill%20No.%2003%20-%20Staff%20House%20-%2020140821.xlsx?B0664946" TargetMode="External"/><Relationship Id="rId1" Type="http://schemas.openxmlformats.org/officeDocument/2006/relationships/externalLinkPath" Target="file:///\\B0664946\Bill%20No.%2003%20-%20Staff%20House%20-%2020140821.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A304EA8\Bill%20No.%2003%20-%20Staff%20House%20-%20201408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ellen\Documents\Users\User\Desktop\gilbert\Nzoia%20Ph%201%20Tender%20Docs\Volume%20I\Volume%20II\Sinohydro+Machiri%20Priced%20BQs\BUNGOMA\BUNGOMA%20REHABILITATION%20WORKS%20(BQ%20BR1-BR14).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avisdata\Data\Projects\2004\2028%20-%20CT04%20-%2010%20-34%20St%20Georges%20Mall\E.%20ESTIMATING%20&amp;%20COST%20ADVISE\E.1%20Estimates\34%20St%20Georges%20Mall%20Rev%2015_Revised%2011_12%20floor_externa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Documents%20and%20Settings/Karl.Rohrs/Desktop/Templates/Estimates/6814-P11-031%20Kotoka%20Airline%20offices/3.%20Estimate/Cost%20Plan%20No.%203/6814-P11-031%20Cost%20Plan%20No.%203.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Rudi\work\Work-Rudi\RUDI-ALL\Uniwest\FIN_REP\FINREPs14srt12.xls" TargetMode="External"/></Relationships>
</file>

<file path=xl/externalLinks/_rels/externalLink43.xml.rels><?xml version="1.0" encoding="UTF-8" standalone="yes"?>
<Relationships xmlns="http://schemas.openxmlformats.org/package/2006/relationships"><Relationship Id="rId1" Type="http://schemas.microsoft.com/office/2006/relationships/xlExternalLinkPath/xlPathMissing" Target="RecoveredExternalLink2" TargetMode="External"/></Relationships>
</file>

<file path=xl/externalLinks/_rels/externalLink44.xml.rels><?xml version="1.0" encoding="UTF-8" standalone="yes"?>
<Relationships xmlns="http://schemas.openxmlformats.org/package/2006/relationships"><Relationship Id="rId1" Type="http://schemas.microsoft.com/office/2006/relationships/xlExternalLinkPath/xlPathMissing" Target="RecoveredExternalLink3" TargetMode="External"/></Relationships>
</file>

<file path=xl/externalLinks/_rels/externalLink45.xml.rels><?xml version="1.0" encoding="UTF-8" standalone="yes"?>
<Relationships xmlns="http://schemas.openxmlformats.org/package/2006/relationships"><Relationship Id="rId1" Type="http://schemas.microsoft.com/office/2006/relationships/xlExternalLinkPath/xlPathMissing" Target="RecoveredExternalLink4" TargetMode="External"/></Relationships>
</file>

<file path=xl/externalLinks/_rels/externalLink46.xml.rels><?xml version="1.0" encoding="UTF-8" standalone="yes"?>
<Relationships xmlns="http://schemas.openxmlformats.org/package/2006/relationships"><Relationship Id="rId1" Type="http://schemas.microsoft.com/office/2006/relationships/xlExternalLinkPath/xlPathMissing" Target="RecoveredExternalLink5" TargetMode="External"/></Relationships>
</file>

<file path=xl/externalLinks/_rels/externalLink47.xml.rels><?xml version="1.0" encoding="UTF-8" standalone="yes"?>
<Relationships xmlns="http://schemas.openxmlformats.org/package/2006/relationships"><Relationship Id="rId1" Type="http://schemas.microsoft.com/office/2006/relationships/xlExternalLinkPath/xlPathMissing" Target="RecoveredExternalLink6"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PathMissing" Target="RecoveredExternalLink8" TargetMode="External"/></Relationships>
</file>

<file path=xl/externalLinks/_rels/externalLink49.xml.rels><?xml version="1.0" encoding="UTF-8" standalone="yes"?>
<Relationships xmlns="http://schemas.openxmlformats.org/package/2006/relationships"><Relationship Id="rId1" Type="http://schemas.microsoft.com/office/2006/relationships/xlExternalLinkPath/xlPathMissing" Target="RecoveredExternalLink7"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C:\Users\ADMIN\AppData\Local\Microsoft\Windows\INetCache\Content.Outlook\GPYN154J\Users\simonwabwile\Dropbox\CP\Projects\2013\1310%20-%20Proposed%20Development%20at%20Zimmerman\Final%20BoQ%20-%20priced\Bill%20No.%206%20-%20terrace%20and%20roof.xlsx?63F79F70" TargetMode="External"/><Relationship Id="rId1" Type="http://schemas.openxmlformats.org/officeDocument/2006/relationships/externalLinkPath" Target="file:///\\63F79F70\Bill%20No.%206%20-%20terrace%20and%20roof.xlsx" TargetMode="External"/></Relationships>
</file>

<file path=xl/externalLinks/_rels/externalLink50.xml.rels><?xml version="1.0" encoding="UTF-8" standalone="yes"?>
<Relationships xmlns="http://schemas.openxmlformats.org/package/2006/relationships"><Relationship Id="rId1" Type="http://schemas.microsoft.com/office/2006/relationships/xlExternalLinkPath/xlPathMissing" Target="RecoveredExternalLink9" TargetMode="External"/></Relationships>
</file>

<file path=xl/externalLinks/_rels/externalLink51.xml.rels><?xml version="1.0" encoding="UTF-8" standalone="yes"?>
<Relationships xmlns="http://schemas.openxmlformats.org/package/2006/relationships"><Relationship Id="rId1" Type="http://schemas.microsoft.com/office/2006/relationships/xlExternalLinkPath/xlPathMissing" Target="RecoveredExternalLink10"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RecoveredExternalLink11"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RecoveredExternalLink12"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OFFICE%20WORK\Desktop\casa%20bp%20final%20BQ\OFFICE\WHISPERS%20AVENUE\Users\simonwabwile\Dropbox\CP\Projects\2013\1310%20-%20Proposed%20Development%20at%20Zimmerman\Final%20BoQ%20-%20priced\Bill%20No.%206%20-%20terrace%20and%20roof.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DMIN\AppData\Local\Microsoft\Windows\INetCache\Content.Outlook\GPYN154J\Users\Rudymwas\Copy%20daniel@costplan.co.ke\CQS%20Projects\2014\1415_LSOSF%20Skills%20Training%20Centre\LSOSF%20Skills%20%20TC%20BoQ%20-%20201407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Users\OFFICE%20WORK\Desktop\casa%20bp%20final%20BQ\OFFICE\WHISPERS%20AVENUE\Users\Rudymwas\Copy%20daniel@costplan.co.ke\CQS%20Projects\2014\1415_LSOSF%20Skills%20Training%20Centre\LSOSF%20Skills%20%20TC%20BoQ%20-%20201407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sf\Users\Rudymwas\Copy%20daniel@costplan.co.ke\CQS%20Projects\2013\1309%20-%20LSOSF%20-%20Lady%20Jacoba%20Guest%20Hse%20-%20%20Nakuru\QS\Pre-Contract\BoQ_Rev1%20-%2020140403\Bill%20No.%203%20-%20Main%20Hou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Bill No. B1"/>
      <sheetName val="COLLECTION SHEET (B1)"/>
      <sheetName val="Bill No. B2"/>
      <sheetName val="COLLECTION SHEET (B2)"/>
      <sheetName val="Bill No. B3"/>
      <sheetName val="COLLECTION SHEET (B 3)"/>
      <sheetName val="Bill No. B4"/>
      <sheetName val="COLLECTION SHEET (B 4)"/>
      <sheetName val="Bill No.B5 "/>
      <sheetName val="COLLECTION SHEET (B5)"/>
      <sheetName val="Bill No. B6"/>
      <sheetName val="COLLECTION SHEET (B6)"/>
      <sheetName val="Bill No. B7"/>
      <sheetName val="COLLECTION SHEET (B7)"/>
      <sheetName val="Bill No. B8"/>
      <sheetName val="COLLECTION SHEET (B8)"/>
      <sheetName val=" Bill No. B9"/>
      <sheetName val="COLLECTION SHEET (B9)"/>
      <sheetName val=" Bill No. B10"/>
      <sheetName val="COLLECTION SHEET (B10)"/>
      <sheetName val="Bill No. B11"/>
      <sheetName val="COLLECTION SHEET (B11)"/>
      <sheetName val="Bill No. 12"/>
      <sheetName val="COLLECTION SHEET (B12)"/>
      <sheetName val="Bill No. 13"/>
      <sheetName val="COLLECTION SHEET (B13)"/>
      <sheetName val="Bill No. B14"/>
      <sheetName val="COLLECTION SHEET (B14)"/>
      <sheetName val="Bill No. B15"/>
      <sheetName val="COLLECTION SHEET (B15)"/>
    </sheetNames>
    <sheetDataSet>
      <sheetData sheetId="0" refreshError="1">
        <row r="117">
          <cell r="E117">
            <v>7740.1440000000002</v>
          </cell>
        </row>
        <row r="118">
          <cell r="E118">
            <v>9964.4740000000002</v>
          </cell>
        </row>
        <row r="119">
          <cell r="E119">
            <v>11038.619999999999</v>
          </cell>
        </row>
        <row r="268">
          <cell r="E268">
            <v>123.87800000000001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ENDIX TO BILL ITEM 1.06  (2"/>
      <sheetName val="APPENDIX TO BILL ITEM 1.04  (2"/>
      <sheetName val="APPENDIX TO BILL ITEM 1.04 (2)"/>
      <sheetName val="BOQ BLANK"/>
      <sheetName val="Inflation"/>
      <sheetName val="Table 2.1 Bitumen"/>
      <sheetName val="Table 2.2 Steel &amp; Timber"/>
      <sheetName val="Table 2.3 Pipes"/>
      <sheetName val="Table 2.4 Cement"/>
      <sheetName val="Table 2.5 Aggregates"/>
      <sheetName val="Labour table "/>
      <sheetName val="MACHINE RATES"/>
      <sheetName val="Machine Cost Comparison"/>
      <sheetName val="DERIVED RATES"/>
      <sheetName val="Kisumu Northern By-pass Cost Es"/>
      <sheetName val="Quantities calcs 7,17 21 "/>
      <sheetName val="BOQ - MAR-2014"/>
      <sheetName val="COST ESTIMATE"/>
      <sheetName val="APPENDIX TO BILL ITEM 1.04 (PR)"/>
      <sheetName val="APPENDIX TO BILL ITEM 1.06 (PR)"/>
      <sheetName val="NEW RATES"/>
      <sheetName val="Rates Comparison 2"/>
      <sheetName val="APPENDIX TO BILL ITEM 1.04"/>
      <sheetName val="SUMMARY 2"/>
      <sheetName val="SUMMARY 03"/>
      <sheetName val="SUMMARY 4"/>
      <sheetName val="ANNUAL EXPENDITURE"/>
      <sheetName val="CURR"/>
      <sheetName val="Supervision"/>
      <sheetName val="SUMMARY QUANTITIES"/>
      <sheetName val="APPENDIX TO BILL ITEM 23.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5">
          <cell r="G5">
            <v>2089.2585648835675</v>
          </cell>
          <cell r="K5">
            <v>11984.976542906968</v>
          </cell>
        </row>
        <row r="6">
          <cell r="G6">
            <v>1062.8802340955135</v>
          </cell>
          <cell r="K6">
            <v>6923.7215845978953</v>
          </cell>
        </row>
        <row r="7">
          <cell r="K7">
            <v>6322.9678788520305</v>
          </cell>
        </row>
        <row r="8">
          <cell r="K8">
            <v>7372.8273788943334</v>
          </cell>
        </row>
        <row r="13">
          <cell r="K13">
            <v>6093.9487881045079</v>
          </cell>
        </row>
        <row r="18">
          <cell r="K18">
            <v>5461.8914857397303</v>
          </cell>
        </row>
        <row r="19">
          <cell r="K19">
            <v>5872.0412189390972</v>
          </cell>
        </row>
        <row r="23">
          <cell r="K23">
            <v>1796.3922034893585</v>
          </cell>
        </row>
        <row r="27">
          <cell r="K27">
            <v>7149.3524653088125</v>
          </cell>
        </row>
        <row r="28">
          <cell r="K28">
            <v>25198.565444804615</v>
          </cell>
        </row>
        <row r="29">
          <cell r="K29">
            <v>2781.9464421597618</v>
          </cell>
        </row>
        <row r="31">
          <cell r="K31">
            <v>720.77347918251769</v>
          </cell>
        </row>
        <row r="32">
          <cell r="K32">
            <v>15713.504334376916</v>
          </cell>
        </row>
        <row r="37">
          <cell r="K37">
            <v>3718.8903249502132</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ENDIX TO BILL ITEM 1.06  (2"/>
      <sheetName val="APPENDIX TO BILL ITEM 1.04  (2"/>
      <sheetName val="APPENDIX TO BILL ITEM 1.04 (2)"/>
      <sheetName val="BOQ BLANK"/>
      <sheetName val="Inflation"/>
      <sheetName val="Table 2.1 Bitumen"/>
      <sheetName val="Table 2.2 Steel &amp; Timber"/>
      <sheetName val="Table 2.3 Pipes"/>
      <sheetName val="Table 2.4 Cement"/>
      <sheetName val="Table 2.5 Aggregates"/>
      <sheetName val="Labour table "/>
      <sheetName val="MACHINE RATES"/>
      <sheetName val="Machine Cost Comparison"/>
      <sheetName val="DERIVED RATES"/>
      <sheetName val="Kisumu Northern By-pass Cost Es"/>
      <sheetName val="Quantities calcs 7,17 21 "/>
      <sheetName val="BOQ - MAR-2014"/>
      <sheetName val="COST ESTIMATE"/>
      <sheetName val="APPENDIX TO BILL ITEM 1.04 (PR)"/>
      <sheetName val="APPENDIX TO BILL ITEM 1.06 (PR)"/>
      <sheetName val="NEW RATES"/>
      <sheetName val="Rates Comparison 2"/>
      <sheetName val="APPENDIX TO BILL ITEM 1.04"/>
      <sheetName val="SUMMARY 2"/>
      <sheetName val="SUMMARY 03"/>
      <sheetName val="SUMMARY 4"/>
      <sheetName val="ANNUAL EXPENDITURE"/>
      <sheetName val="CURR"/>
      <sheetName val="Supervision"/>
      <sheetName val="SUMMARY QUANTITIES"/>
      <sheetName val="APPENDIX TO BILL ITEM 23.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5">
          <cell r="G5">
            <v>2089.2585648835675</v>
          </cell>
          <cell r="K5">
            <v>11984.976542906968</v>
          </cell>
        </row>
        <row r="6">
          <cell r="G6">
            <v>1062.8802340955135</v>
          </cell>
          <cell r="K6">
            <v>6923.7215845978953</v>
          </cell>
        </row>
        <row r="7">
          <cell r="K7">
            <v>6322.9678788520305</v>
          </cell>
        </row>
        <row r="8">
          <cell r="K8">
            <v>7372.8273788943334</v>
          </cell>
        </row>
        <row r="13">
          <cell r="K13">
            <v>6093.9487881045079</v>
          </cell>
        </row>
        <row r="18">
          <cell r="K18">
            <v>5461.8914857397303</v>
          </cell>
        </row>
        <row r="19">
          <cell r="K19">
            <v>5872.0412189390972</v>
          </cell>
        </row>
        <row r="23">
          <cell r="K23">
            <v>1796.3922034893585</v>
          </cell>
        </row>
        <row r="27">
          <cell r="K27">
            <v>7149.3524653088125</v>
          </cell>
        </row>
        <row r="28">
          <cell r="K28">
            <v>25198.565444804615</v>
          </cell>
        </row>
        <row r="29">
          <cell r="K29">
            <v>2781.9464421597618</v>
          </cell>
        </row>
        <row r="31">
          <cell r="K31">
            <v>720.77347918251769</v>
          </cell>
        </row>
        <row r="32">
          <cell r="K32">
            <v>15713.504334376916</v>
          </cell>
        </row>
        <row r="37">
          <cell r="K37">
            <v>3718.8903249502132</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imate"/>
      <sheetName val="Index sheet"/>
      <sheetName val="data"/>
      <sheetName val="1"/>
      <sheetName val="2A"/>
      <sheetName val="2B"/>
      <sheetName val="2C"/>
      <sheetName val="2D"/>
      <sheetName val="2E"/>
      <sheetName val="2F"/>
      <sheetName val="Window Sched. "/>
      <sheetName val="2G"/>
      <sheetName val="2H"/>
      <sheetName val="Door Sched."/>
      <sheetName val="3A"/>
      <sheetName val="3B"/>
      <sheetName val="3C"/>
      <sheetName val="4"/>
      <sheetName val="5"/>
      <sheetName val="6"/>
      <sheetName val="7"/>
      <sheetName val="5A-D - P&amp;D"/>
      <sheetName val="5H - Electrical Inst."/>
      <sheetName val="P&amp;D Bill"/>
      <sheetName val="Elec Bill"/>
      <sheetName val="Summary"/>
    </sheetNames>
    <sheetDataSet>
      <sheetData sheetId="0"/>
      <sheetData sheetId="1"/>
      <sheetData sheetId="2"/>
      <sheetData sheetId="3">
        <row r="12">
          <cell r="F12">
            <v>432.04</v>
          </cell>
        </row>
      </sheetData>
      <sheetData sheetId="4"/>
      <sheetData sheetId="5">
        <row r="16">
          <cell r="I16">
            <v>416.8</v>
          </cell>
        </row>
      </sheetData>
      <sheetData sheetId="6"/>
      <sheetData sheetId="7"/>
      <sheetData sheetId="8">
        <row r="53">
          <cell r="I53">
            <v>15.48</v>
          </cell>
        </row>
      </sheetData>
      <sheetData sheetId="9">
        <row r="30">
          <cell r="I30">
            <v>47.8</v>
          </cell>
        </row>
        <row r="150">
          <cell r="I150">
            <v>47.8</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imate"/>
      <sheetName val="Index sheet"/>
      <sheetName val="data"/>
      <sheetName val="1"/>
      <sheetName val="2A"/>
      <sheetName val="2B"/>
      <sheetName val="2C"/>
      <sheetName val="2D"/>
      <sheetName val="2E"/>
      <sheetName val="2F"/>
      <sheetName val="Window Sched. "/>
      <sheetName val="2G"/>
      <sheetName val="2H"/>
      <sheetName val="Door Sched."/>
      <sheetName val="3A"/>
      <sheetName val="3B"/>
      <sheetName val="3C"/>
      <sheetName val="4"/>
      <sheetName val="5"/>
      <sheetName val="6"/>
      <sheetName val="7"/>
      <sheetName val="5A-D - P&amp;D"/>
      <sheetName val="5H - Electrical Inst."/>
      <sheetName val="P&amp;D Bill"/>
      <sheetName val="Elec Bill"/>
      <sheetName val="Summary"/>
    </sheetNames>
    <sheetDataSet>
      <sheetData sheetId="0"/>
      <sheetData sheetId="1"/>
      <sheetData sheetId="2"/>
      <sheetData sheetId="3">
        <row r="12">
          <cell r="F12">
            <v>432.04</v>
          </cell>
        </row>
      </sheetData>
      <sheetData sheetId="4"/>
      <sheetData sheetId="5">
        <row r="16">
          <cell r="I16">
            <v>416.8</v>
          </cell>
        </row>
      </sheetData>
      <sheetData sheetId="6"/>
      <sheetData sheetId="7"/>
      <sheetData sheetId="8">
        <row r="53">
          <cell r="I53">
            <v>15.48</v>
          </cell>
        </row>
      </sheetData>
      <sheetData sheetId="9">
        <row r="30">
          <cell r="I30">
            <v>47.8</v>
          </cell>
        </row>
        <row r="150">
          <cell r="I150">
            <v>47.8</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lysheets"/>
      <sheetName val="Contents"/>
      <sheetName val="Notes"/>
      <sheetName val="Comparison"/>
      <sheetName val="Summary"/>
      <sheetName val="Professional Fees"/>
      <sheetName val="Prof Fees proposed"/>
      <sheetName val="TPC"/>
      <sheetName val="I&amp;R"/>
      <sheetName val="Escalation"/>
      <sheetName val="Areas"/>
      <sheetName val="EA - Hotel"/>
      <sheetName val="EA - Site Works"/>
      <sheetName val="F, F &amp; E"/>
      <sheetName val="Rates"/>
      <sheetName val="Tra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7">
          <cell r="C7">
            <v>100</v>
          </cell>
        </row>
        <row r="8">
          <cell r="C8">
            <v>1</v>
          </cell>
        </row>
        <row r="9">
          <cell r="C9">
            <v>5</v>
          </cell>
        </row>
      </sheetData>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imate"/>
      <sheetName val="Index sheet"/>
      <sheetName val="data"/>
      <sheetName val="reception "/>
      <sheetName val="1"/>
      <sheetName val="2A"/>
      <sheetName val="2B"/>
      <sheetName val="2C"/>
      <sheetName val="2C "/>
      <sheetName val="2D"/>
      <sheetName val="2E"/>
      <sheetName val="2F"/>
      <sheetName val="Window Sched. "/>
      <sheetName val="Door Sched. "/>
      <sheetName val="2G"/>
      <sheetName val="3A"/>
      <sheetName val="3B"/>
      <sheetName val="3C"/>
      <sheetName val="4"/>
      <sheetName val="5"/>
      <sheetName val="6"/>
      <sheetName val="7"/>
      <sheetName val="5A-D - P&amp;D"/>
      <sheetName val="5H - Electrical Inst."/>
      <sheetName val="P&amp;D Bill"/>
      <sheetName val="Elec Bill"/>
      <sheetName val="External Works "/>
      <sheetName val="Sheet3"/>
    </sheetNames>
    <sheetDataSet>
      <sheetData sheetId="0" refreshError="1"/>
      <sheetData sheetId="1" refreshError="1"/>
      <sheetData sheetId="2" refreshError="1"/>
      <sheetData sheetId="3" refreshError="1"/>
      <sheetData sheetId="4" refreshError="1">
        <row r="11">
          <cell r="F11">
            <v>133.1</v>
          </cell>
        </row>
      </sheetData>
      <sheetData sheetId="5" refreshError="1"/>
      <sheetData sheetId="6" refreshError="1">
        <row r="16">
          <cell r="I16">
            <v>130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imate"/>
      <sheetName val="Index sheet"/>
      <sheetName val="data"/>
      <sheetName val="reception "/>
      <sheetName val="1"/>
      <sheetName val="2A"/>
      <sheetName val="2B"/>
      <sheetName val="2C"/>
      <sheetName val="2C "/>
      <sheetName val="2D"/>
      <sheetName val="2E"/>
      <sheetName val="2F"/>
      <sheetName val="Window Sched. "/>
      <sheetName val="Door Sched. "/>
      <sheetName val="2G"/>
      <sheetName val="3A"/>
      <sheetName val="3B"/>
      <sheetName val="3C"/>
      <sheetName val="4"/>
      <sheetName val="5"/>
      <sheetName val="6"/>
      <sheetName val="7"/>
      <sheetName val="5A-D - P&amp;D"/>
      <sheetName val="5H - Electrical Inst."/>
      <sheetName val="P&amp;D Bill"/>
      <sheetName val="Elec Bill"/>
      <sheetName val="External Works "/>
      <sheetName val="Sheet3"/>
    </sheetNames>
    <sheetDataSet>
      <sheetData sheetId="0" refreshError="1"/>
      <sheetData sheetId="1" refreshError="1"/>
      <sheetData sheetId="2" refreshError="1"/>
      <sheetData sheetId="3" refreshError="1"/>
      <sheetData sheetId="4" refreshError="1">
        <row r="11">
          <cell r="F11">
            <v>133.1</v>
          </cell>
        </row>
      </sheetData>
      <sheetData sheetId="5" refreshError="1"/>
      <sheetData sheetId="6" refreshError="1">
        <row r="16">
          <cell r="I16">
            <v>130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imate"/>
      <sheetName val="Index sheet"/>
      <sheetName val="data"/>
      <sheetName val="reception "/>
      <sheetName val="1"/>
      <sheetName val="2A"/>
      <sheetName val="2B"/>
      <sheetName val="2C"/>
      <sheetName val="2C "/>
      <sheetName val="2D"/>
      <sheetName val="2E"/>
      <sheetName val="2F"/>
      <sheetName val="Window Sched. "/>
      <sheetName val="Door Sched. "/>
      <sheetName val="2G"/>
      <sheetName val="3A"/>
      <sheetName val="3B"/>
      <sheetName val="3C"/>
      <sheetName val="4"/>
      <sheetName val="5"/>
      <sheetName val="6"/>
      <sheetName val="7"/>
      <sheetName val="5A-D - P&amp;D"/>
      <sheetName val="5H - Electrical Inst."/>
      <sheetName val="P&amp;D Bill"/>
      <sheetName val="Elec Bill"/>
      <sheetName val="External Works "/>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Attic Floor Works"/>
      <sheetName val="Third Floor Works "/>
      <sheetName val="Fourth Floor Works"/>
      <sheetName val="Facade Improvements"/>
      <sheetName val="Electrical Works"/>
      <sheetName val="Mechanical Works"/>
      <sheetName val="Form of Tender"/>
      <sheetName val="Form of Bond"/>
      <sheetName val="Page 1"/>
      <sheetName val="Summary Estimate"/>
      <sheetName val="Part Prelims"/>
      <sheetName val="Gen. Prelims"/>
      <sheetName val="Main Works"/>
      <sheetName val="BLOCK B"/>
      <sheetName val="BLOCK C"/>
      <sheetName val="External Works"/>
      <sheetName val="PC &amp; Prov. Sums"/>
      <sheetName val="Builders Work (2)"/>
      <sheetName val="PC &amp; Prov..Sums"/>
      <sheetName val="Grand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sheetData sheetId="14" refreshError="1"/>
      <sheetData sheetId="15" refreshError="1"/>
      <sheetData sheetId="16" refreshError="1"/>
      <sheetData sheetId="17" refreshError="1"/>
      <sheetData sheetId="18" refreshError="1"/>
      <sheetData sheetId="19"/>
      <sheetData sheetId="2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Attic Floor Works"/>
      <sheetName val="Third Floor Works "/>
      <sheetName val="Fourth Floor Works"/>
      <sheetName val="Facade Improvements"/>
      <sheetName val="Electrical Works"/>
      <sheetName val="Mechanical Works"/>
      <sheetName val="Form of Tender"/>
      <sheetName val="Form of Bond"/>
      <sheetName val="Page 1"/>
      <sheetName val="Summary Estimate"/>
      <sheetName val="Part Prelims"/>
      <sheetName val="Gen. Prelims"/>
      <sheetName val="Main Works"/>
      <sheetName val="BLOCK B"/>
      <sheetName val="BLOCK C"/>
      <sheetName val="External Works"/>
      <sheetName val="PC &amp; Prov. Sums"/>
      <sheetName val="Builders Work (2)"/>
      <sheetName val="PC &amp; Prov..Sums"/>
      <sheetName val="Grand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sheetData sheetId="14" refreshError="1"/>
      <sheetData sheetId="15" refreshError="1"/>
      <sheetData sheetId="16" refreshError="1"/>
      <sheetData sheetId="17" refreshError="1"/>
      <sheetData sheetId="18" refreshError="1"/>
      <sheetData sheetId="19"/>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KR1"/>
      <sheetName val="Collection Sheet(KR1)"/>
      <sheetName val="Bill No. KR2"/>
      <sheetName val="Collection Sheet (KR2)"/>
      <sheetName val="NZe-BOQ KR3"/>
      <sheetName val="Collection Sheet NZe-BOQ KR3"/>
      <sheetName val="Bill No. KR4"/>
      <sheetName val="Collection Sheet (KR4)"/>
      <sheetName val="Line CFe-BOQ KR5"/>
      <sheetName val="Collection Sheet CFe-BOQ KR5"/>
      <sheetName val="Line KMISC1-BOQ KR6"/>
      <sheetName val="Collection Sheet KMISC1-BOQ KR6"/>
      <sheetName val="Line NCe-BOQ KR7"/>
      <sheetName val="Collection Sheet NCe-BOQ KR7"/>
      <sheetName val="Line TWRM-BOQ KR8"/>
      <sheetName val="Collection Sheet TWRM-BOQ KR8"/>
      <sheetName val="Line KAe5-BOQ KR9"/>
      <sheetName val="Collection Sheet KAe5-BOQ KR9"/>
      <sheetName val="Line Barst-BOQ KR10"/>
      <sheetName val="Collection Sheet Barst-BOQ KR10"/>
      <sheetName val="Line KAe3-BOQ KR11"/>
      <sheetName val="Collection Sheet KAe3-BO KR11"/>
      <sheetName val="Line SC2e-BOQ KR12"/>
      <sheetName val="Collection Sheet SC2e-BOQ KR12"/>
      <sheetName val="Line KEAV-BOQ KR13"/>
      <sheetName val="Collection Sheet KEAV -BOQ KR13"/>
      <sheetName val="Line MISC2-BOQ KR14"/>
      <sheetName val="Collection Sheet MISC2-BOQ KR14"/>
      <sheetName val="Line MOIST-BOQ KR15"/>
      <sheetName val="Collection Sheet MOIST-BOQ KR15"/>
      <sheetName val="Line SC3e-BOQ KR16"/>
      <sheetName val="Collection Sheet SC3e-KR16"/>
      <sheetName val="Line SC3e-1-BOQ KR17"/>
      <sheetName val="Collection Sheet SC3e-1-BQ KR17"/>
      <sheetName val="Line NZe1-BOQ KR18"/>
      <sheetName val="Collection Sheet NZE1-BOQ KR18"/>
      <sheetName val="BILL NO KR19"/>
      <sheetName val="Collection Sheet (KR19)"/>
      <sheetName val="Bill No. KR20"/>
      <sheetName val="Collection Sheet (KR20)"/>
      <sheetName val="Bill No. KR21"/>
      <sheetName val="Collection Sheet(KR21)"/>
      <sheetName val="Bill No. KR22"/>
      <sheetName val="Collection Sheet(KR22)"/>
      <sheetName val="Bill No. KR23"/>
      <sheetName val="Collection Sheet (23)"/>
      <sheetName val="Bill NO. KR24"/>
      <sheetName val="Collection Sheet (3)kr24"/>
      <sheetName val="Bill No. KR25"/>
      <sheetName val="Collection Sheet (4)Kr25"/>
      <sheetName val="Bill No. KR26"/>
      <sheetName val="Collection Sheet (5)Kre26"/>
      <sheetName val="Bill No. KR27"/>
      <sheetName val="COLLECTION SHEET "/>
      <sheetName val="BILL NO. KR28"/>
      <sheetName val="Collection Sheet ( KR28"/>
      <sheetName val="Bill No. KR29"/>
      <sheetName val="Collection Sheet KR29"/>
      <sheetName val="Bill No. KR30"/>
      <sheetName val="COLLECTION SHEET (KR30)"/>
      <sheetName val="BILL NO KDI"/>
      <sheetName val="COLLECTION SHEET (6)"/>
    </sheetNames>
    <sheetDataSet>
      <sheetData sheetId="0" refreshError="1">
        <row r="1">
          <cell r="J1">
            <v>72.954400000000007</v>
          </cell>
        </row>
        <row r="5">
          <cell r="E5">
            <v>1380</v>
          </cell>
          <cell r="J5">
            <v>1.2</v>
          </cell>
        </row>
        <row r="6">
          <cell r="E6">
            <v>2760</v>
          </cell>
          <cell r="J6">
            <v>0.15</v>
          </cell>
        </row>
        <row r="7">
          <cell r="E7">
            <v>4600</v>
          </cell>
        </row>
        <row r="8">
          <cell r="J8">
            <v>0.92</v>
          </cell>
        </row>
        <row r="11">
          <cell r="J11">
            <v>78.401700000000005</v>
          </cell>
        </row>
        <row r="25">
          <cell r="E25">
            <v>445.28000000000003</v>
          </cell>
        </row>
        <row r="27">
          <cell r="E27">
            <v>968.11599999999999</v>
          </cell>
        </row>
        <row r="28">
          <cell r="E28">
            <v>1212.0999999999999</v>
          </cell>
        </row>
        <row r="37">
          <cell r="E37">
            <v>311.14400000000001</v>
          </cell>
        </row>
        <row r="38">
          <cell r="E38">
            <v>467.82000000000005</v>
          </cell>
        </row>
        <row r="39">
          <cell r="E39">
            <v>651.72799999999995</v>
          </cell>
        </row>
        <row r="41">
          <cell r="E41">
            <v>2204.2280000000001</v>
          </cell>
        </row>
        <row r="43">
          <cell r="E43">
            <v>188.6</v>
          </cell>
        </row>
        <row r="44">
          <cell r="E44">
            <v>342.24</v>
          </cell>
        </row>
        <row r="45">
          <cell r="E45">
            <v>724.96</v>
          </cell>
        </row>
        <row r="51">
          <cell r="E51">
            <v>2427.88</v>
          </cell>
        </row>
        <row r="67">
          <cell r="E67">
            <v>2271.48</v>
          </cell>
        </row>
        <row r="107">
          <cell r="E107">
            <v>4.6000000000000005</v>
          </cell>
        </row>
        <row r="112">
          <cell r="E112">
            <v>600</v>
          </cell>
        </row>
        <row r="113">
          <cell r="E113">
            <v>1000</v>
          </cell>
        </row>
        <row r="114">
          <cell r="E114">
            <v>1100</v>
          </cell>
        </row>
        <row r="120">
          <cell r="E120">
            <v>298.90799999999996</v>
          </cell>
        </row>
        <row r="121">
          <cell r="E121">
            <v>48.07</v>
          </cell>
        </row>
        <row r="124">
          <cell r="E124">
            <v>669.48400000000004</v>
          </cell>
        </row>
        <row r="133">
          <cell r="E133">
            <v>297.16000000000003</v>
          </cell>
        </row>
        <row r="135">
          <cell r="E135">
            <v>393.29999999999995</v>
          </cell>
        </row>
        <row r="137">
          <cell r="E137">
            <v>603.06000000000006</v>
          </cell>
        </row>
        <row r="138">
          <cell r="E138">
            <v>437</v>
          </cell>
        </row>
        <row r="147">
          <cell r="E147">
            <v>42895</v>
          </cell>
        </row>
        <row r="157">
          <cell r="E157">
            <v>52216</v>
          </cell>
        </row>
        <row r="176">
          <cell r="E176">
            <v>14494.678199999998</v>
          </cell>
        </row>
        <row r="189">
          <cell r="E189">
            <v>3829.8679999999999</v>
          </cell>
        </row>
        <row r="202">
          <cell r="E202">
            <v>363.21600000000001</v>
          </cell>
        </row>
        <row r="203">
          <cell r="E203">
            <v>712.08</v>
          </cell>
        </row>
        <row r="204">
          <cell r="E204">
            <v>2349.3120000000004</v>
          </cell>
        </row>
        <row r="208">
          <cell r="E208">
            <v>18082</v>
          </cell>
        </row>
        <row r="218">
          <cell r="E218">
            <v>3091.5</v>
          </cell>
        </row>
        <row r="219">
          <cell r="E219">
            <v>9826.5</v>
          </cell>
        </row>
        <row r="220">
          <cell r="E220">
            <v>18205.5</v>
          </cell>
        </row>
        <row r="233">
          <cell r="E233">
            <v>18082</v>
          </cell>
        </row>
        <row r="234">
          <cell r="E234">
            <v>30558</v>
          </cell>
        </row>
        <row r="241">
          <cell r="E241">
            <v>1034</v>
          </cell>
        </row>
        <row r="242">
          <cell r="E242">
            <v>1908</v>
          </cell>
        </row>
        <row r="243">
          <cell r="E243">
            <v>4580</v>
          </cell>
        </row>
        <row r="244">
          <cell r="E244">
            <v>1034</v>
          </cell>
        </row>
        <row r="245">
          <cell r="E245">
            <v>1908</v>
          </cell>
        </row>
        <row r="246">
          <cell r="E246">
            <v>4580</v>
          </cell>
        </row>
        <row r="259">
          <cell r="E259">
            <v>15.980400000000001</v>
          </cell>
        </row>
        <row r="261">
          <cell r="E261">
            <v>75.982800000000012</v>
          </cell>
        </row>
        <row r="264">
          <cell r="E264">
            <v>78.632400000000004</v>
          </cell>
        </row>
        <row r="269">
          <cell r="E269">
            <v>97.952399999999997</v>
          </cell>
        </row>
        <row r="273">
          <cell r="E273">
            <v>9.1632000000000016</v>
          </cell>
        </row>
        <row r="288">
          <cell r="E288">
            <v>696.44</v>
          </cell>
        </row>
        <row r="289">
          <cell r="E289">
            <v>1173</v>
          </cell>
        </row>
        <row r="301">
          <cell r="E301">
            <v>268.64</v>
          </cell>
        </row>
        <row r="302">
          <cell r="E302">
            <v>326.60000000000002</v>
          </cell>
        </row>
        <row r="314">
          <cell r="E314">
            <v>184</v>
          </cell>
        </row>
        <row r="317">
          <cell r="E317">
            <v>15364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EXURES"/>
      <sheetName val="COVER"/>
      <sheetName val="QC (VIAB)"/>
      <sheetName val="NOTES"/>
      <sheetName val="PROJECT SPEC"/>
      <sheetName val="ASSUMPTIONS"/>
      <sheetName val="EXCLUSIONS"/>
      <sheetName val="LAND"/>
      <sheetName val="AREAS"/>
      <sheetName val="CAPEX (CJB)"/>
      <sheetName val="FORECAST CAPEX CASHFLOW"/>
      <sheetName val="RENTAL INCOME"/>
      <sheetName val="Income &amp; Expenses"/>
      <sheetName val="QC (EST)"/>
      <sheetName val="Constr CF"/>
      <sheetName val="ESTIMATE SUMMARY"/>
      <sheetName val="BULK EARTHWORKS"/>
      <sheetName val="SITE PREP (HOTEL)"/>
      <sheetName val="BULK SERVICES"/>
      <sheetName val="EXTERNAL WORKS"/>
      <sheetName val="EXTERNAL ROADWORKS"/>
      <sheetName val="ROAD BRIDGE"/>
      <sheetName val="PEDESTRIAN BRIDGE"/>
      <sheetName val="OPEN PARKING"/>
      <sheetName val="RECEIVING YARDS"/>
      <sheetName val="COVERED PARKING"/>
      <sheetName val="SIDEWALKS"/>
      <sheetName val="SIDEWALKS (OUTSIDE BOUNDARY)"/>
      <sheetName val="COVERED WALKWAYS"/>
      <sheetName val="RETAIL"/>
      <sheetName val="MALL BRIDGE SLAB"/>
      <sheetName val="CINEMA SHELL"/>
      <sheetName val="RATES"/>
      <sheetName val="CASHFLOW CODES"/>
      <sheetName val="STEEL"/>
      <sheetName val="BOQ SUMMARY"/>
      <sheetName val="MEASUREMENTS"/>
      <sheetName val="INCOME (RENTAL)"/>
      <sheetName val="Sheet1"/>
      <sheetName val="QC_(VIAB)3"/>
      <sheetName val="PROJECT_SPEC3"/>
      <sheetName val="CAPEX_(CJB)3"/>
      <sheetName val="FORECAST_CAPEX_CASHFLOW3"/>
      <sheetName val="RENTAL_INCOME3"/>
      <sheetName val="Income_&amp;_Expenses3"/>
      <sheetName val="QC_(EST)3"/>
      <sheetName val="Constr_CF3"/>
      <sheetName val="ESTIMATE_SUMMARY3"/>
      <sheetName val="BULK_EARTHWORKS3"/>
      <sheetName val="SITE_PREP_(HOTEL)3"/>
      <sheetName val="BULK_SERVICES3"/>
      <sheetName val="EXTERNAL_WORKS3"/>
      <sheetName val="EXTERNAL_ROADWORKS3"/>
      <sheetName val="ROAD_BRIDGE3"/>
      <sheetName val="PEDESTRIAN_BRIDGE3"/>
      <sheetName val="OPEN_PARKING3"/>
      <sheetName val="RECEIVING_YARDS3"/>
      <sheetName val="COVERED_PARKING3"/>
      <sheetName val="SIDEWALKS_(OUTSIDE_BOUNDARY)3"/>
      <sheetName val="COVERED_WALKWAYS3"/>
      <sheetName val="MALL_BRIDGE_SLAB3"/>
      <sheetName val="CINEMA_SHELL3"/>
      <sheetName val="CASHFLOW_CODES3"/>
      <sheetName val="BOQ_SUMMARY3"/>
      <sheetName val="INCOME_(RENTAL)3"/>
      <sheetName val="QC_(VIAB)2"/>
      <sheetName val="PROJECT_SPEC2"/>
      <sheetName val="CAPEX_(CJB)2"/>
      <sheetName val="FORECAST_CAPEX_CASHFLOW2"/>
      <sheetName val="RENTAL_INCOME2"/>
      <sheetName val="Income_&amp;_Expenses2"/>
      <sheetName val="QC_(EST)2"/>
      <sheetName val="Constr_CF2"/>
      <sheetName val="ESTIMATE_SUMMARY2"/>
      <sheetName val="BULK_EARTHWORKS2"/>
      <sheetName val="SITE_PREP_(HOTEL)2"/>
      <sheetName val="BULK_SERVICES2"/>
      <sheetName val="EXTERNAL_WORKS2"/>
      <sheetName val="EXTERNAL_ROADWORKS2"/>
      <sheetName val="ROAD_BRIDGE2"/>
      <sheetName val="PEDESTRIAN_BRIDGE2"/>
      <sheetName val="OPEN_PARKING2"/>
      <sheetName val="RECEIVING_YARDS2"/>
      <sheetName val="COVERED_PARKING2"/>
      <sheetName val="SIDEWALKS_(OUTSIDE_BOUNDARY)2"/>
      <sheetName val="COVERED_WALKWAYS2"/>
      <sheetName val="MALL_BRIDGE_SLAB2"/>
      <sheetName val="CINEMA_SHELL2"/>
      <sheetName val="CASHFLOW_CODES2"/>
      <sheetName val="BOQ_SUMMARY2"/>
      <sheetName val="INCOME_(RENTAL)2"/>
      <sheetName val="QC_(VIAB)"/>
      <sheetName val="PROJECT_SPEC"/>
      <sheetName val="CAPEX_(CJB)"/>
      <sheetName val="FORECAST_CAPEX_CASHFLOW"/>
      <sheetName val="RENTAL_INCOME"/>
      <sheetName val="Income_&amp;_Expenses"/>
      <sheetName val="QC_(EST)"/>
      <sheetName val="Constr_CF"/>
      <sheetName val="ESTIMATE_SUMMARY"/>
      <sheetName val="BULK_EARTHWORKS"/>
      <sheetName val="SITE_PREP_(HOTEL)"/>
      <sheetName val="BULK_SERVICES"/>
      <sheetName val="EXTERNAL_WORKS"/>
      <sheetName val="EXTERNAL_ROADWORKS"/>
      <sheetName val="ROAD_BRIDGE"/>
      <sheetName val="PEDESTRIAN_BRIDGE"/>
      <sheetName val="OPEN_PARKING"/>
      <sheetName val="RECEIVING_YARDS"/>
      <sheetName val="COVERED_PARKING"/>
      <sheetName val="SIDEWALKS_(OUTSIDE_BOUNDARY)"/>
      <sheetName val="COVERED_WALKWAYS"/>
      <sheetName val="MALL_BRIDGE_SLAB"/>
      <sheetName val="CINEMA_SHELL"/>
      <sheetName val="CASHFLOW_CODES"/>
      <sheetName val="BOQ_SUMMARY"/>
      <sheetName val="INCOME_(RENTAL)"/>
      <sheetName val="QC_(VIAB)1"/>
      <sheetName val="PROJECT_SPEC1"/>
      <sheetName val="CAPEX_(CJB)1"/>
      <sheetName val="FORECAST_CAPEX_CASHFLOW1"/>
      <sheetName val="RENTAL_INCOME1"/>
      <sheetName val="Income_&amp;_Expenses1"/>
      <sheetName val="QC_(EST)1"/>
      <sheetName val="Constr_CF1"/>
      <sheetName val="ESTIMATE_SUMMARY1"/>
      <sheetName val="BULK_EARTHWORKS1"/>
      <sheetName val="SITE_PREP_(HOTEL)1"/>
      <sheetName val="BULK_SERVICES1"/>
      <sheetName val="EXTERNAL_WORKS1"/>
      <sheetName val="EXTERNAL_ROADWORKS1"/>
      <sheetName val="ROAD_BRIDGE1"/>
      <sheetName val="PEDESTRIAN_BRIDGE1"/>
      <sheetName val="OPEN_PARKING1"/>
      <sheetName val="RECEIVING_YARDS1"/>
      <sheetName val="COVERED_PARKING1"/>
      <sheetName val="SIDEWALKS_(OUTSIDE_BOUNDARY)1"/>
      <sheetName val="COVERED_WALKWAYS1"/>
      <sheetName val="MALL_BRIDGE_SLAB1"/>
      <sheetName val="CINEMA_SHELL1"/>
      <sheetName val="CASHFLOW_CODES1"/>
      <sheetName val="BOQ_SUMMARY1"/>
      <sheetName val="INCOME_(RENTAL)1"/>
      <sheetName val="QC_(VIAB)4"/>
      <sheetName val="PROJECT_SPEC4"/>
      <sheetName val="CAPEX_(CJB)4"/>
      <sheetName val="FORECAST_CAPEX_CASHFLOW4"/>
      <sheetName val="RENTAL_INCOME4"/>
      <sheetName val="Income_&amp;_Expenses4"/>
      <sheetName val="QC_(EST)4"/>
      <sheetName val="Constr_CF4"/>
      <sheetName val="ESTIMATE_SUMMARY4"/>
      <sheetName val="BULK_EARTHWORKS4"/>
      <sheetName val="SITE_PREP_(HOTEL)4"/>
      <sheetName val="BULK_SERVICES4"/>
      <sheetName val="EXTERNAL_WORKS4"/>
      <sheetName val="EXTERNAL_ROADWORKS4"/>
      <sheetName val="ROAD_BRIDGE4"/>
      <sheetName val="PEDESTRIAN_BRIDGE4"/>
      <sheetName val="OPEN_PARKING4"/>
      <sheetName val="RECEIVING_YARDS4"/>
      <sheetName val="COVERED_PARKING4"/>
      <sheetName val="SIDEWALKS_(OUTSIDE_BOUNDARY)4"/>
      <sheetName val="COVERED_WALKWAYS4"/>
      <sheetName val="MALL_BRIDGE_SLAB4"/>
      <sheetName val="CINEMA_SHELL4"/>
      <sheetName val="CASHFLOW_CODES4"/>
      <sheetName val="BOQ_SUMMARY4"/>
      <sheetName val="INCOME_(RENTAL)4"/>
      <sheetName val="QC_(VIAB)6"/>
      <sheetName val="PROJECT_SPEC6"/>
      <sheetName val="CAPEX_(CJB)6"/>
      <sheetName val="FORECAST_CAPEX_CASHFLOW6"/>
      <sheetName val="RENTAL_INCOME6"/>
      <sheetName val="Income_&amp;_Expenses6"/>
      <sheetName val="QC_(EST)6"/>
      <sheetName val="Constr_CF6"/>
      <sheetName val="ESTIMATE_SUMMARY6"/>
      <sheetName val="BULK_EARTHWORKS6"/>
      <sheetName val="SITE_PREP_(HOTEL)6"/>
      <sheetName val="BULK_SERVICES6"/>
      <sheetName val="EXTERNAL_WORKS6"/>
      <sheetName val="EXTERNAL_ROADWORKS6"/>
      <sheetName val="ROAD_BRIDGE6"/>
      <sheetName val="PEDESTRIAN_BRIDGE6"/>
      <sheetName val="OPEN_PARKING6"/>
      <sheetName val="RECEIVING_YARDS6"/>
      <sheetName val="COVERED_PARKING6"/>
      <sheetName val="SIDEWALKS_(OUTSIDE_BOUNDARY)6"/>
      <sheetName val="COVERED_WALKWAYS6"/>
      <sheetName val="MALL_BRIDGE_SLAB6"/>
      <sheetName val="CINEMA_SHELL6"/>
      <sheetName val="CASHFLOW_CODES6"/>
      <sheetName val="BOQ_SUMMARY6"/>
      <sheetName val="INCOME_(RENTAL)6"/>
      <sheetName val="QC_(VIAB)5"/>
      <sheetName val="PROJECT_SPEC5"/>
      <sheetName val="CAPEX_(CJB)5"/>
      <sheetName val="FORECAST_CAPEX_CASHFLOW5"/>
      <sheetName val="RENTAL_INCOME5"/>
      <sheetName val="Income_&amp;_Expenses5"/>
      <sheetName val="QC_(EST)5"/>
      <sheetName val="Constr_CF5"/>
      <sheetName val="ESTIMATE_SUMMARY5"/>
      <sheetName val="BULK_EARTHWORKS5"/>
      <sheetName val="SITE_PREP_(HOTEL)5"/>
      <sheetName val="BULK_SERVICES5"/>
      <sheetName val="EXTERNAL_WORKS5"/>
      <sheetName val="EXTERNAL_ROADWORKS5"/>
      <sheetName val="ROAD_BRIDGE5"/>
      <sheetName val="PEDESTRIAN_BRIDGE5"/>
      <sheetName val="OPEN_PARKING5"/>
      <sheetName val="RECEIVING_YARDS5"/>
      <sheetName val="COVERED_PARKING5"/>
      <sheetName val="SIDEWALKS_(OUTSIDE_BOUNDARY)5"/>
      <sheetName val="COVERED_WALKWAYS5"/>
      <sheetName val="MALL_BRIDGE_SLAB5"/>
      <sheetName val="CINEMA_SHELL5"/>
      <sheetName val="CASHFLOW_CODES5"/>
      <sheetName val="BOQ_SUMMARY5"/>
      <sheetName val="INCOME_(RENTAL)5"/>
      <sheetName val="QC_(VIAB)7"/>
      <sheetName val="PROJECT_SPEC7"/>
      <sheetName val="CAPEX_(CJB)7"/>
      <sheetName val="FORECAST_CAPEX_CASHFLOW7"/>
      <sheetName val="RENTAL_INCOME7"/>
      <sheetName val="Income_&amp;_Expenses7"/>
      <sheetName val="QC_(EST)7"/>
      <sheetName val="Constr_CF7"/>
      <sheetName val="ESTIMATE_SUMMARY7"/>
      <sheetName val="BULK_EARTHWORKS7"/>
      <sheetName val="SITE_PREP_(HOTEL)7"/>
      <sheetName val="BULK_SERVICES7"/>
      <sheetName val="EXTERNAL_WORKS7"/>
      <sheetName val="EXTERNAL_ROADWORKS7"/>
      <sheetName val="ROAD_BRIDGE7"/>
      <sheetName val="PEDESTRIAN_BRIDGE7"/>
      <sheetName val="OPEN_PARKING7"/>
      <sheetName val="RECEIVING_YARDS7"/>
      <sheetName val="COVERED_PARKING7"/>
      <sheetName val="SIDEWALKS_(OUTSIDE_BOUNDARY)7"/>
      <sheetName val="COVERED_WALKWAYS7"/>
      <sheetName val="MALL_BRIDGE_SLAB7"/>
      <sheetName val="CINEMA_SHELL7"/>
      <sheetName val="CASHFLOW_CODES7"/>
      <sheetName val="BOQ_SUMMARY7"/>
      <sheetName val="INCOME_(RENTAL)7"/>
      <sheetName val="QC_(VIAB)8"/>
      <sheetName val="PROJECT_SPEC8"/>
      <sheetName val="CAPEX_(CJB)8"/>
      <sheetName val="FORECAST_CAPEX_CASHFLOW8"/>
      <sheetName val="RENTAL_INCOME8"/>
      <sheetName val="Income_&amp;_Expenses8"/>
      <sheetName val="QC_(EST)8"/>
      <sheetName val="Constr_CF8"/>
      <sheetName val="ESTIMATE_SUMMARY8"/>
      <sheetName val="BULK_EARTHWORKS8"/>
      <sheetName val="SITE_PREP_(HOTEL)8"/>
      <sheetName val="BULK_SERVICES8"/>
      <sheetName val="EXTERNAL_WORKS8"/>
      <sheetName val="EXTERNAL_ROADWORKS8"/>
      <sheetName val="ROAD_BRIDGE8"/>
      <sheetName val="PEDESTRIAN_BRIDGE8"/>
      <sheetName val="OPEN_PARKING8"/>
      <sheetName val="RECEIVING_YARDS8"/>
      <sheetName val="COVERED_PARKING8"/>
      <sheetName val="SIDEWALKS_(OUTSIDE_BOUNDARY)8"/>
      <sheetName val="COVERED_WALKWAYS8"/>
      <sheetName val="MALL_BRIDGE_SLAB8"/>
      <sheetName val="CINEMA_SHELL8"/>
      <sheetName val="CASHFLOW_CODES8"/>
      <sheetName val="BOQ_SUMMARY8"/>
      <sheetName val="INCOME_(RENTAL)8"/>
      <sheetName val="QC_(VIAB)34"/>
      <sheetName val="PROJECT_SPEC34"/>
      <sheetName val="CAPEX_(CJB)34"/>
      <sheetName val="FORECAST_CAPEX_CASHFLOW34"/>
      <sheetName val="RENTAL_INCOME34"/>
      <sheetName val="Income_&amp;_Expenses34"/>
      <sheetName val="QC_(EST)34"/>
      <sheetName val="Constr_CF34"/>
      <sheetName val="ESTIMATE_SUMMARY34"/>
      <sheetName val="BULK_EARTHWORKS34"/>
      <sheetName val="SITE_PREP_(HOTEL)34"/>
      <sheetName val="BULK_SERVICES34"/>
      <sheetName val="EXTERNAL_WORKS34"/>
      <sheetName val="EXTERNAL_ROADWORKS34"/>
      <sheetName val="ROAD_BRIDGE34"/>
      <sheetName val="PEDESTRIAN_BRIDGE34"/>
      <sheetName val="OPEN_PARKING34"/>
      <sheetName val="RECEIVING_YARDS34"/>
      <sheetName val="COVERED_PARKING34"/>
      <sheetName val="SIDEWALKS_(OUTSIDE_BOUNDARY)34"/>
      <sheetName val="COVERED_WALKWAYS34"/>
      <sheetName val="MALL_BRIDGE_SLAB34"/>
      <sheetName val="CINEMA_SHELL34"/>
      <sheetName val="CASHFLOW_CODES34"/>
      <sheetName val="BOQ_SUMMARY34"/>
      <sheetName val="INCOME_(RENTAL)34"/>
      <sheetName val="QC_(VIAB)15"/>
      <sheetName val="PROJECT_SPEC15"/>
      <sheetName val="CAPEX_(CJB)15"/>
      <sheetName val="FORECAST_CAPEX_CASHFLOW15"/>
      <sheetName val="RENTAL_INCOME15"/>
      <sheetName val="Income_&amp;_Expenses15"/>
      <sheetName val="QC_(EST)15"/>
      <sheetName val="Constr_CF15"/>
      <sheetName val="ESTIMATE_SUMMARY15"/>
      <sheetName val="BULK_EARTHWORKS15"/>
      <sheetName val="SITE_PREP_(HOTEL)15"/>
      <sheetName val="BULK_SERVICES15"/>
      <sheetName val="EXTERNAL_WORKS15"/>
      <sheetName val="EXTERNAL_ROADWORKS15"/>
      <sheetName val="ROAD_BRIDGE15"/>
      <sheetName val="PEDESTRIAN_BRIDGE15"/>
      <sheetName val="OPEN_PARKING15"/>
      <sheetName val="RECEIVING_YARDS15"/>
      <sheetName val="COVERED_PARKING15"/>
      <sheetName val="SIDEWALKS_(OUTSIDE_BOUNDARY)15"/>
      <sheetName val="COVERED_WALKWAYS15"/>
      <sheetName val="MALL_BRIDGE_SLAB15"/>
      <sheetName val="CINEMA_SHELL15"/>
      <sheetName val="CASHFLOW_CODES15"/>
      <sheetName val="BOQ_SUMMARY15"/>
      <sheetName val="INCOME_(RENTAL)15"/>
      <sheetName val="QC_(VIAB)10"/>
      <sheetName val="PROJECT_SPEC10"/>
      <sheetName val="CAPEX_(CJB)10"/>
      <sheetName val="FORECAST_CAPEX_CASHFLOW10"/>
      <sheetName val="RENTAL_INCOME10"/>
      <sheetName val="Income_&amp;_Expenses10"/>
      <sheetName val="QC_(EST)10"/>
      <sheetName val="Constr_CF10"/>
      <sheetName val="ESTIMATE_SUMMARY10"/>
      <sheetName val="BULK_EARTHWORKS10"/>
      <sheetName val="SITE_PREP_(HOTEL)10"/>
      <sheetName val="BULK_SERVICES10"/>
      <sheetName val="EXTERNAL_WORKS10"/>
      <sheetName val="EXTERNAL_ROADWORKS10"/>
      <sheetName val="ROAD_BRIDGE10"/>
      <sheetName val="PEDESTRIAN_BRIDGE10"/>
      <sheetName val="OPEN_PARKING10"/>
      <sheetName val="RECEIVING_YARDS10"/>
      <sheetName val="COVERED_PARKING10"/>
      <sheetName val="SIDEWALKS_(OUTSIDE_BOUNDARY)10"/>
      <sheetName val="COVERED_WALKWAYS10"/>
      <sheetName val="MALL_BRIDGE_SLAB10"/>
      <sheetName val="CINEMA_SHELL10"/>
      <sheetName val="CASHFLOW_CODES10"/>
      <sheetName val="BOQ_SUMMARY10"/>
      <sheetName val="INCOME_(RENTAL)10"/>
      <sheetName val="QC_(VIAB)9"/>
      <sheetName val="PROJECT_SPEC9"/>
      <sheetName val="CAPEX_(CJB)9"/>
      <sheetName val="FORECAST_CAPEX_CASHFLOW9"/>
      <sheetName val="RENTAL_INCOME9"/>
      <sheetName val="Income_&amp;_Expenses9"/>
      <sheetName val="QC_(EST)9"/>
      <sheetName val="Constr_CF9"/>
      <sheetName val="ESTIMATE_SUMMARY9"/>
      <sheetName val="BULK_EARTHWORKS9"/>
      <sheetName val="SITE_PREP_(HOTEL)9"/>
      <sheetName val="BULK_SERVICES9"/>
      <sheetName val="EXTERNAL_WORKS9"/>
      <sheetName val="EXTERNAL_ROADWORKS9"/>
      <sheetName val="ROAD_BRIDGE9"/>
      <sheetName val="PEDESTRIAN_BRIDGE9"/>
      <sheetName val="OPEN_PARKING9"/>
      <sheetName val="RECEIVING_YARDS9"/>
      <sheetName val="COVERED_PARKING9"/>
      <sheetName val="SIDEWALKS_(OUTSIDE_BOUNDARY)9"/>
      <sheetName val="COVERED_WALKWAYS9"/>
      <sheetName val="MALL_BRIDGE_SLAB9"/>
      <sheetName val="CINEMA_SHELL9"/>
      <sheetName val="CASHFLOW_CODES9"/>
      <sheetName val="BOQ_SUMMARY9"/>
      <sheetName val="INCOME_(RENTAL)9"/>
      <sheetName val="QC_(VIAB)11"/>
      <sheetName val="PROJECT_SPEC11"/>
      <sheetName val="CAPEX_(CJB)11"/>
      <sheetName val="FORECAST_CAPEX_CASHFLOW11"/>
      <sheetName val="RENTAL_INCOME11"/>
      <sheetName val="Income_&amp;_Expenses11"/>
      <sheetName val="QC_(EST)11"/>
      <sheetName val="Constr_CF11"/>
      <sheetName val="ESTIMATE_SUMMARY11"/>
      <sheetName val="BULK_EARTHWORKS11"/>
      <sheetName val="SITE_PREP_(HOTEL)11"/>
      <sheetName val="BULK_SERVICES11"/>
      <sheetName val="EXTERNAL_WORKS11"/>
      <sheetName val="EXTERNAL_ROADWORKS11"/>
      <sheetName val="ROAD_BRIDGE11"/>
      <sheetName val="PEDESTRIAN_BRIDGE11"/>
      <sheetName val="OPEN_PARKING11"/>
      <sheetName val="RECEIVING_YARDS11"/>
      <sheetName val="COVERED_PARKING11"/>
      <sheetName val="SIDEWALKS_(OUTSIDE_BOUNDARY)11"/>
      <sheetName val="COVERED_WALKWAYS11"/>
      <sheetName val="MALL_BRIDGE_SLAB11"/>
      <sheetName val="CINEMA_SHELL11"/>
      <sheetName val="CASHFLOW_CODES11"/>
      <sheetName val="BOQ_SUMMARY11"/>
      <sheetName val="INCOME_(RENTAL)11"/>
      <sheetName val="QC_(VIAB)13"/>
      <sheetName val="PROJECT_SPEC13"/>
      <sheetName val="CAPEX_(CJB)13"/>
      <sheetName val="FORECAST_CAPEX_CASHFLOW13"/>
      <sheetName val="RENTAL_INCOME13"/>
      <sheetName val="Income_&amp;_Expenses13"/>
      <sheetName val="QC_(EST)13"/>
      <sheetName val="Constr_CF13"/>
      <sheetName val="ESTIMATE_SUMMARY13"/>
      <sheetName val="BULK_EARTHWORKS13"/>
      <sheetName val="SITE_PREP_(HOTEL)13"/>
      <sheetName val="BULK_SERVICES13"/>
      <sheetName val="EXTERNAL_WORKS13"/>
      <sheetName val="EXTERNAL_ROADWORKS13"/>
      <sheetName val="ROAD_BRIDGE13"/>
      <sheetName val="PEDESTRIAN_BRIDGE13"/>
      <sheetName val="OPEN_PARKING13"/>
      <sheetName val="RECEIVING_YARDS13"/>
      <sheetName val="COVERED_PARKING13"/>
      <sheetName val="SIDEWALKS_(OUTSIDE_BOUNDARY)13"/>
      <sheetName val="COVERED_WALKWAYS13"/>
      <sheetName val="MALL_BRIDGE_SLAB13"/>
      <sheetName val="CINEMA_SHELL13"/>
      <sheetName val="CASHFLOW_CODES13"/>
      <sheetName val="BOQ_SUMMARY13"/>
      <sheetName val="INCOME_(RENTAL)13"/>
      <sheetName val="QC_(VIAB)12"/>
      <sheetName val="PROJECT_SPEC12"/>
      <sheetName val="CAPEX_(CJB)12"/>
      <sheetName val="FORECAST_CAPEX_CASHFLOW12"/>
      <sheetName val="RENTAL_INCOME12"/>
      <sheetName val="Income_&amp;_Expenses12"/>
      <sheetName val="QC_(EST)12"/>
      <sheetName val="Constr_CF12"/>
      <sheetName val="ESTIMATE_SUMMARY12"/>
      <sheetName val="BULK_EARTHWORKS12"/>
      <sheetName val="SITE_PREP_(HOTEL)12"/>
      <sheetName val="BULK_SERVICES12"/>
      <sheetName val="EXTERNAL_WORKS12"/>
      <sheetName val="EXTERNAL_ROADWORKS12"/>
      <sheetName val="ROAD_BRIDGE12"/>
      <sheetName val="PEDESTRIAN_BRIDGE12"/>
      <sheetName val="OPEN_PARKING12"/>
      <sheetName val="RECEIVING_YARDS12"/>
      <sheetName val="COVERED_PARKING12"/>
      <sheetName val="SIDEWALKS_(OUTSIDE_BOUNDARY)12"/>
      <sheetName val="COVERED_WALKWAYS12"/>
      <sheetName val="MALL_BRIDGE_SLAB12"/>
      <sheetName val="CINEMA_SHELL12"/>
      <sheetName val="CASHFLOW_CODES12"/>
      <sheetName val="BOQ_SUMMARY12"/>
      <sheetName val="INCOME_(RENTAL)12"/>
      <sheetName val="QC_(VIAB)14"/>
      <sheetName val="PROJECT_SPEC14"/>
      <sheetName val="CAPEX_(CJB)14"/>
      <sheetName val="FORECAST_CAPEX_CASHFLOW14"/>
      <sheetName val="RENTAL_INCOME14"/>
      <sheetName val="Income_&amp;_Expenses14"/>
      <sheetName val="QC_(EST)14"/>
      <sheetName val="Constr_CF14"/>
      <sheetName val="ESTIMATE_SUMMARY14"/>
      <sheetName val="BULK_EARTHWORKS14"/>
      <sheetName val="SITE_PREP_(HOTEL)14"/>
      <sheetName val="BULK_SERVICES14"/>
      <sheetName val="EXTERNAL_WORKS14"/>
      <sheetName val="EXTERNAL_ROADWORKS14"/>
      <sheetName val="ROAD_BRIDGE14"/>
      <sheetName val="PEDESTRIAN_BRIDGE14"/>
      <sheetName val="OPEN_PARKING14"/>
      <sheetName val="RECEIVING_YARDS14"/>
      <sheetName val="COVERED_PARKING14"/>
      <sheetName val="SIDEWALKS_(OUTSIDE_BOUNDARY)14"/>
      <sheetName val="COVERED_WALKWAYS14"/>
      <sheetName val="MALL_BRIDGE_SLAB14"/>
      <sheetName val="CINEMA_SHELL14"/>
      <sheetName val="CASHFLOW_CODES14"/>
      <sheetName val="BOQ_SUMMARY14"/>
      <sheetName val="INCOME_(RENTAL)14"/>
      <sheetName val="QC_(VIAB)16"/>
      <sheetName val="PROJECT_SPEC16"/>
      <sheetName val="CAPEX_(CJB)16"/>
      <sheetName val="FORECAST_CAPEX_CASHFLOW16"/>
      <sheetName val="RENTAL_INCOME16"/>
      <sheetName val="Income_&amp;_Expenses16"/>
      <sheetName val="QC_(EST)16"/>
      <sheetName val="Constr_CF16"/>
      <sheetName val="ESTIMATE_SUMMARY16"/>
      <sheetName val="BULK_EARTHWORKS16"/>
      <sheetName val="SITE_PREP_(HOTEL)16"/>
      <sheetName val="BULK_SERVICES16"/>
      <sheetName val="EXTERNAL_WORKS16"/>
      <sheetName val="EXTERNAL_ROADWORKS16"/>
      <sheetName val="ROAD_BRIDGE16"/>
      <sheetName val="PEDESTRIAN_BRIDGE16"/>
      <sheetName val="OPEN_PARKING16"/>
      <sheetName val="RECEIVING_YARDS16"/>
      <sheetName val="COVERED_PARKING16"/>
      <sheetName val="SIDEWALKS_(OUTSIDE_BOUNDARY)16"/>
      <sheetName val="COVERED_WALKWAYS16"/>
      <sheetName val="MALL_BRIDGE_SLAB16"/>
      <sheetName val="CINEMA_SHELL16"/>
      <sheetName val="CASHFLOW_CODES16"/>
      <sheetName val="BOQ_SUMMARY16"/>
      <sheetName val="INCOME_(RENTAL)16"/>
      <sheetName val="QC_(VIAB)18"/>
      <sheetName val="PROJECT_SPEC18"/>
      <sheetName val="CAPEX_(CJB)18"/>
      <sheetName val="FORECAST_CAPEX_CASHFLOW18"/>
      <sheetName val="RENTAL_INCOME18"/>
      <sheetName val="Income_&amp;_Expenses18"/>
      <sheetName val="QC_(EST)18"/>
      <sheetName val="Constr_CF18"/>
      <sheetName val="ESTIMATE_SUMMARY18"/>
      <sheetName val="BULK_EARTHWORKS18"/>
      <sheetName val="SITE_PREP_(HOTEL)18"/>
      <sheetName val="BULK_SERVICES18"/>
      <sheetName val="EXTERNAL_WORKS18"/>
      <sheetName val="EXTERNAL_ROADWORKS18"/>
      <sheetName val="ROAD_BRIDGE18"/>
      <sheetName val="PEDESTRIAN_BRIDGE18"/>
      <sheetName val="OPEN_PARKING18"/>
      <sheetName val="RECEIVING_YARDS18"/>
      <sheetName val="COVERED_PARKING18"/>
      <sheetName val="SIDEWALKS_(OUTSIDE_BOUNDARY)18"/>
      <sheetName val="COVERED_WALKWAYS18"/>
      <sheetName val="MALL_BRIDGE_SLAB18"/>
      <sheetName val="CINEMA_SHELL18"/>
      <sheetName val="CASHFLOW_CODES18"/>
      <sheetName val="BOQ_SUMMARY18"/>
      <sheetName val="INCOME_(RENTAL)18"/>
      <sheetName val="QC_(VIAB)17"/>
      <sheetName val="PROJECT_SPEC17"/>
      <sheetName val="CAPEX_(CJB)17"/>
      <sheetName val="FORECAST_CAPEX_CASHFLOW17"/>
      <sheetName val="RENTAL_INCOME17"/>
      <sheetName val="Income_&amp;_Expenses17"/>
      <sheetName val="QC_(EST)17"/>
      <sheetName val="Constr_CF17"/>
      <sheetName val="ESTIMATE_SUMMARY17"/>
      <sheetName val="BULK_EARTHWORKS17"/>
      <sheetName val="SITE_PREP_(HOTEL)17"/>
      <sheetName val="BULK_SERVICES17"/>
      <sheetName val="EXTERNAL_WORKS17"/>
      <sheetName val="EXTERNAL_ROADWORKS17"/>
      <sheetName val="ROAD_BRIDGE17"/>
      <sheetName val="PEDESTRIAN_BRIDGE17"/>
      <sheetName val="OPEN_PARKING17"/>
      <sheetName val="RECEIVING_YARDS17"/>
      <sheetName val="COVERED_PARKING17"/>
      <sheetName val="SIDEWALKS_(OUTSIDE_BOUNDARY)17"/>
      <sheetName val="COVERED_WALKWAYS17"/>
      <sheetName val="MALL_BRIDGE_SLAB17"/>
      <sheetName val="CINEMA_SHELL17"/>
      <sheetName val="CASHFLOW_CODES17"/>
      <sheetName val="BOQ_SUMMARY17"/>
      <sheetName val="INCOME_(RENTAL)17"/>
      <sheetName val="QC_(VIAB)19"/>
      <sheetName val="PROJECT_SPEC19"/>
      <sheetName val="CAPEX_(CJB)19"/>
      <sheetName val="FORECAST_CAPEX_CASHFLOW19"/>
      <sheetName val="RENTAL_INCOME19"/>
      <sheetName val="Income_&amp;_Expenses19"/>
      <sheetName val="QC_(EST)19"/>
      <sheetName val="Constr_CF19"/>
      <sheetName val="ESTIMATE_SUMMARY19"/>
      <sheetName val="BULK_EARTHWORKS19"/>
      <sheetName val="SITE_PREP_(HOTEL)19"/>
      <sheetName val="BULK_SERVICES19"/>
      <sheetName val="EXTERNAL_WORKS19"/>
      <sheetName val="EXTERNAL_ROADWORKS19"/>
      <sheetName val="ROAD_BRIDGE19"/>
      <sheetName val="PEDESTRIAN_BRIDGE19"/>
      <sheetName val="OPEN_PARKING19"/>
      <sheetName val="RECEIVING_YARDS19"/>
      <sheetName val="COVERED_PARKING19"/>
      <sheetName val="SIDEWALKS_(OUTSIDE_BOUNDARY)19"/>
      <sheetName val="COVERED_WALKWAYS19"/>
      <sheetName val="MALL_BRIDGE_SLAB19"/>
      <sheetName val="CINEMA_SHELL19"/>
      <sheetName val="CASHFLOW_CODES19"/>
      <sheetName val="BOQ_SUMMARY19"/>
      <sheetName val="INCOME_(RENTAL)19"/>
      <sheetName val="QC_(VIAB)20"/>
      <sheetName val="PROJECT_SPEC20"/>
      <sheetName val="CAPEX_(CJB)20"/>
      <sheetName val="FORECAST_CAPEX_CASHFLOW20"/>
      <sheetName val="RENTAL_INCOME20"/>
      <sheetName val="Income_&amp;_Expenses20"/>
      <sheetName val="QC_(EST)20"/>
      <sheetName val="Constr_CF20"/>
      <sheetName val="ESTIMATE_SUMMARY20"/>
      <sheetName val="BULK_EARTHWORKS20"/>
      <sheetName val="SITE_PREP_(HOTEL)20"/>
      <sheetName val="BULK_SERVICES20"/>
      <sheetName val="EXTERNAL_WORKS20"/>
      <sheetName val="EXTERNAL_ROADWORKS20"/>
      <sheetName val="ROAD_BRIDGE20"/>
      <sheetName val="PEDESTRIAN_BRIDGE20"/>
      <sheetName val="OPEN_PARKING20"/>
      <sheetName val="RECEIVING_YARDS20"/>
      <sheetName val="COVERED_PARKING20"/>
      <sheetName val="SIDEWALKS_(OUTSIDE_BOUNDARY)20"/>
      <sheetName val="COVERED_WALKWAYS20"/>
      <sheetName val="MALL_BRIDGE_SLAB20"/>
      <sheetName val="CINEMA_SHELL20"/>
      <sheetName val="CASHFLOW_CODES20"/>
      <sheetName val="BOQ_SUMMARY20"/>
      <sheetName val="INCOME_(RENTAL)20"/>
      <sheetName val="QC_(VIAB)29"/>
      <sheetName val="PROJECT_SPEC29"/>
      <sheetName val="CAPEX_(CJB)29"/>
      <sheetName val="FORECAST_CAPEX_CASHFLOW29"/>
      <sheetName val="RENTAL_INCOME29"/>
      <sheetName val="Income_&amp;_Expenses29"/>
      <sheetName val="QC_(EST)29"/>
      <sheetName val="Constr_CF29"/>
      <sheetName val="ESTIMATE_SUMMARY29"/>
      <sheetName val="BULK_EARTHWORKS29"/>
      <sheetName val="SITE_PREP_(HOTEL)29"/>
      <sheetName val="BULK_SERVICES29"/>
      <sheetName val="EXTERNAL_WORKS29"/>
      <sheetName val="EXTERNAL_ROADWORKS29"/>
      <sheetName val="ROAD_BRIDGE29"/>
      <sheetName val="PEDESTRIAN_BRIDGE29"/>
      <sheetName val="OPEN_PARKING29"/>
      <sheetName val="RECEIVING_YARDS29"/>
      <sheetName val="COVERED_PARKING29"/>
      <sheetName val="SIDEWALKS_(OUTSIDE_BOUNDARY)29"/>
      <sheetName val="COVERED_WALKWAYS29"/>
      <sheetName val="MALL_BRIDGE_SLAB29"/>
      <sheetName val="CINEMA_SHELL29"/>
      <sheetName val="CASHFLOW_CODES29"/>
      <sheetName val="BOQ_SUMMARY29"/>
      <sheetName val="INCOME_(RENTAL)29"/>
      <sheetName val="QC_(VIAB)21"/>
      <sheetName val="PROJECT_SPEC21"/>
      <sheetName val="CAPEX_(CJB)21"/>
      <sheetName val="FORECAST_CAPEX_CASHFLOW21"/>
      <sheetName val="RENTAL_INCOME21"/>
      <sheetName val="Income_&amp;_Expenses21"/>
      <sheetName val="QC_(EST)21"/>
      <sheetName val="Constr_CF21"/>
      <sheetName val="ESTIMATE_SUMMARY21"/>
      <sheetName val="BULK_EARTHWORKS21"/>
      <sheetName val="SITE_PREP_(HOTEL)21"/>
      <sheetName val="BULK_SERVICES21"/>
      <sheetName val="EXTERNAL_WORKS21"/>
      <sheetName val="EXTERNAL_ROADWORKS21"/>
      <sheetName val="ROAD_BRIDGE21"/>
      <sheetName val="PEDESTRIAN_BRIDGE21"/>
      <sheetName val="OPEN_PARKING21"/>
      <sheetName val="RECEIVING_YARDS21"/>
      <sheetName val="COVERED_PARKING21"/>
      <sheetName val="SIDEWALKS_(OUTSIDE_BOUNDARY)21"/>
      <sheetName val="COVERED_WALKWAYS21"/>
      <sheetName val="MALL_BRIDGE_SLAB21"/>
      <sheetName val="CINEMA_SHELL21"/>
      <sheetName val="CASHFLOW_CODES21"/>
      <sheetName val="BOQ_SUMMARY21"/>
      <sheetName val="INCOME_(RENTAL)21"/>
      <sheetName val="QC_(VIAB)22"/>
      <sheetName val="PROJECT_SPEC22"/>
      <sheetName val="CAPEX_(CJB)22"/>
      <sheetName val="FORECAST_CAPEX_CASHFLOW22"/>
      <sheetName val="RENTAL_INCOME22"/>
      <sheetName val="Income_&amp;_Expenses22"/>
      <sheetName val="QC_(EST)22"/>
      <sheetName val="Constr_CF22"/>
      <sheetName val="ESTIMATE_SUMMARY22"/>
      <sheetName val="BULK_EARTHWORKS22"/>
      <sheetName val="SITE_PREP_(HOTEL)22"/>
      <sheetName val="BULK_SERVICES22"/>
      <sheetName val="EXTERNAL_WORKS22"/>
      <sheetName val="EXTERNAL_ROADWORKS22"/>
      <sheetName val="ROAD_BRIDGE22"/>
      <sheetName val="PEDESTRIAN_BRIDGE22"/>
      <sheetName val="OPEN_PARKING22"/>
      <sheetName val="RECEIVING_YARDS22"/>
      <sheetName val="COVERED_PARKING22"/>
      <sheetName val="SIDEWALKS_(OUTSIDE_BOUNDARY)22"/>
      <sheetName val="COVERED_WALKWAYS22"/>
      <sheetName val="MALL_BRIDGE_SLAB22"/>
      <sheetName val="CINEMA_SHELL22"/>
      <sheetName val="CASHFLOW_CODES22"/>
      <sheetName val="BOQ_SUMMARY22"/>
      <sheetName val="INCOME_(RENTAL)22"/>
      <sheetName val="QC_(VIAB)23"/>
      <sheetName val="PROJECT_SPEC23"/>
      <sheetName val="CAPEX_(CJB)23"/>
      <sheetName val="FORECAST_CAPEX_CASHFLOW23"/>
      <sheetName val="RENTAL_INCOME23"/>
      <sheetName val="Income_&amp;_Expenses23"/>
      <sheetName val="QC_(EST)23"/>
      <sheetName val="Constr_CF23"/>
      <sheetName val="ESTIMATE_SUMMARY23"/>
      <sheetName val="BULK_EARTHWORKS23"/>
      <sheetName val="SITE_PREP_(HOTEL)23"/>
      <sheetName val="BULK_SERVICES23"/>
      <sheetName val="EXTERNAL_WORKS23"/>
      <sheetName val="EXTERNAL_ROADWORKS23"/>
      <sheetName val="ROAD_BRIDGE23"/>
      <sheetName val="PEDESTRIAN_BRIDGE23"/>
      <sheetName val="OPEN_PARKING23"/>
      <sheetName val="RECEIVING_YARDS23"/>
      <sheetName val="COVERED_PARKING23"/>
      <sheetName val="SIDEWALKS_(OUTSIDE_BOUNDARY)23"/>
      <sheetName val="COVERED_WALKWAYS23"/>
      <sheetName val="MALL_BRIDGE_SLAB23"/>
      <sheetName val="CINEMA_SHELL23"/>
      <sheetName val="CASHFLOW_CODES23"/>
      <sheetName val="BOQ_SUMMARY23"/>
      <sheetName val="INCOME_(RENTAL)23"/>
      <sheetName val="QC_(VIAB)24"/>
      <sheetName val="PROJECT_SPEC24"/>
      <sheetName val="CAPEX_(CJB)24"/>
      <sheetName val="FORECAST_CAPEX_CASHFLOW24"/>
      <sheetName val="RENTAL_INCOME24"/>
      <sheetName val="Income_&amp;_Expenses24"/>
      <sheetName val="QC_(EST)24"/>
      <sheetName val="Constr_CF24"/>
      <sheetName val="ESTIMATE_SUMMARY24"/>
      <sheetName val="BULK_EARTHWORKS24"/>
      <sheetName val="SITE_PREP_(HOTEL)24"/>
      <sheetName val="BULK_SERVICES24"/>
      <sheetName val="EXTERNAL_WORKS24"/>
      <sheetName val="EXTERNAL_ROADWORKS24"/>
      <sheetName val="ROAD_BRIDGE24"/>
      <sheetName val="PEDESTRIAN_BRIDGE24"/>
      <sheetName val="OPEN_PARKING24"/>
      <sheetName val="RECEIVING_YARDS24"/>
      <sheetName val="COVERED_PARKING24"/>
      <sheetName val="SIDEWALKS_(OUTSIDE_BOUNDARY)24"/>
      <sheetName val="COVERED_WALKWAYS24"/>
      <sheetName val="MALL_BRIDGE_SLAB24"/>
      <sheetName val="CINEMA_SHELL24"/>
      <sheetName val="CASHFLOW_CODES24"/>
      <sheetName val="BOQ_SUMMARY24"/>
      <sheetName val="INCOME_(RENTAL)24"/>
      <sheetName val="QC_(VIAB)25"/>
      <sheetName val="PROJECT_SPEC25"/>
      <sheetName val="CAPEX_(CJB)25"/>
      <sheetName val="FORECAST_CAPEX_CASHFLOW25"/>
      <sheetName val="RENTAL_INCOME25"/>
      <sheetName val="Income_&amp;_Expenses25"/>
      <sheetName val="QC_(EST)25"/>
      <sheetName val="Constr_CF25"/>
      <sheetName val="ESTIMATE_SUMMARY25"/>
      <sheetName val="BULK_EARTHWORKS25"/>
      <sheetName val="SITE_PREP_(HOTEL)25"/>
      <sheetName val="BULK_SERVICES25"/>
      <sheetName val="EXTERNAL_WORKS25"/>
      <sheetName val="EXTERNAL_ROADWORKS25"/>
      <sheetName val="ROAD_BRIDGE25"/>
      <sheetName val="PEDESTRIAN_BRIDGE25"/>
      <sheetName val="OPEN_PARKING25"/>
      <sheetName val="RECEIVING_YARDS25"/>
      <sheetName val="COVERED_PARKING25"/>
      <sheetName val="SIDEWALKS_(OUTSIDE_BOUNDARY)25"/>
      <sheetName val="COVERED_WALKWAYS25"/>
      <sheetName val="MALL_BRIDGE_SLAB25"/>
      <sheetName val="CINEMA_SHELL25"/>
      <sheetName val="CASHFLOW_CODES25"/>
      <sheetName val="BOQ_SUMMARY25"/>
      <sheetName val="INCOME_(RENTAL)25"/>
      <sheetName val="QC_(VIAB)26"/>
      <sheetName val="PROJECT_SPEC26"/>
      <sheetName val="CAPEX_(CJB)26"/>
      <sheetName val="FORECAST_CAPEX_CASHFLOW26"/>
      <sheetName val="RENTAL_INCOME26"/>
      <sheetName val="Income_&amp;_Expenses26"/>
      <sheetName val="QC_(EST)26"/>
      <sheetName val="Constr_CF26"/>
      <sheetName val="ESTIMATE_SUMMARY26"/>
      <sheetName val="BULK_EARTHWORKS26"/>
      <sheetName val="SITE_PREP_(HOTEL)26"/>
      <sheetName val="BULK_SERVICES26"/>
      <sheetName val="EXTERNAL_WORKS26"/>
      <sheetName val="EXTERNAL_ROADWORKS26"/>
      <sheetName val="ROAD_BRIDGE26"/>
      <sheetName val="PEDESTRIAN_BRIDGE26"/>
      <sheetName val="OPEN_PARKING26"/>
      <sheetName val="RECEIVING_YARDS26"/>
      <sheetName val="COVERED_PARKING26"/>
      <sheetName val="SIDEWALKS_(OUTSIDE_BOUNDARY)26"/>
      <sheetName val="COVERED_WALKWAYS26"/>
      <sheetName val="MALL_BRIDGE_SLAB26"/>
      <sheetName val="CINEMA_SHELL26"/>
      <sheetName val="CASHFLOW_CODES26"/>
      <sheetName val="BOQ_SUMMARY26"/>
      <sheetName val="INCOME_(RENTAL)26"/>
      <sheetName val="QC_(VIAB)27"/>
      <sheetName val="PROJECT_SPEC27"/>
      <sheetName val="CAPEX_(CJB)27"/>
      <sheetName val="FORECAST_CAPEX_CASHFLOW27"/>
      <sheetName val="RENTAL_INCOME27"/>
      <sheetName val="Income_&amp;_Expenses27"/>
      <sheetName val="QC_(EST)27"/>
      <sheetName val="Constr_CF27"/>
      <sheetName val="ESTIMATE_SUMMARY27"/>
      <sheetName val="BULK_EARTHWORKS27"/>
      <sheetName val="SITE_PREP_(HOTEL)27"/>
      <sheetName val="BULK_SERVICES27"/>
      <sheetName val="EXTERNAL_WORKS27"/>
      <sheetName val="EXTERNAL_ROADWORKS27"/>
      <sheetName val="ROAD_BRIDGE27"/>
      <sheetName val="PEDESTRIAN_BRIDGE27"/>
      <sheetName val="OPEN_PARKING27"/>
      <sheetName val="RECEIVING_YARDS27"/>
      <sheetName val="COVERED_PARKING27"/>
      <sheetName val="SIDEWALKS_(OUTSIDE_BOUNDARY)27"/>
      <sheetName val="COVERED_WALKWAYS27"/>
      <sheetName val="MALL_BRIDGE_SLAB27"/>
      <sheetName val="CINEMA_SHELL27"/>
      <sheetName val="CASHFLOW_CODES27"/>
      <sheetName val="BOQ_SUMMARY27"/>
      <sheetName val="INCOME_(RENTAL)27"/>
      <sheetName val="QC_(VIAB)28"/>
      <sheetName val="PROJECT_SPEC28"/>
      <sheetName val="CAPEX_(CJB)28"/>
      <sheetName val="FORECAST_CAPEX_CASHFLOW28"/>
      <sheetName val="RENTAL_INCOME28"/>
      <sheetName val="Income_&amp;_Expenses28"/>
      <sheetName val="QC_(EST)28"/>
      <sheetName val="Constr_CF28"/>
      <sheetName val="ESTIMATE_SUMMARY28"/>
      <sheetName val="BULK_EARTHWORKS28"/>
      <sheetName val="SITE_PREP_(HOTEL)28"/>
      <sheetName val="BULK_SERVICES28"/>
      <sheetName val="EXTERNAL_WORKS28"/>
      <sheetName val="EXTERNAL_ROADWORKS28"/>
      <sheetName val="ROAD_BRIDGE28"/>
      <sheetName val="PEDESTRIAN_BRIDGE28"/>
      <sheetName val="OPEN_PARKING28"/>
      <sheetName val="RECEIVING_YARDS28"/>
      <sheetName val="COVERED_PARKING28"/>
      <sheetName val="SIDEWALKS_(OUTSIDE_BOUNDARY)28"/>
      <sheetName val="COVERED_WALKWAYS28"/>
      <sheetName val="MALL_BRIDGE_SLAB28"/>
      <sheetName val="CINEMA_SHELL28"/>
      <sheetName val="CASHFLOW_CODES28"/>
      <sheetName val="BOQ_SUMMARY28"/>
      <sheetName val="INCOME_(RENTAL)28"/>
      <sheetName val="QC_(VIAB)30"/>
      <sheetName val="PROJECT_SPEC30"/>
      <sheetName val="CAPEX_(CJB)30"/>
      <sheetName val="FORECAST_CAPEX_CASHFLOW30"/>
      <sheetName val="RENTAL_INCOME30"/>
      <sheetName val="Income_&amp;_Expenses30"/>
      <sheetName val="QC_(EST)30"/>
      <sheetName val="Constr_CF30"/>
      <sheetName val="ESTIMATE_SUMMARY30"/>
      <sheetName val="BULK_EARTHWORKS30"/>
      <sheetName val="SITE_PREP_(HOTEL)30"/>
      <sheetName val="BULK_SERVICES30"/>
      <sheetName val="EXTERNAL_WORKS30"/>
      <sheetName val="EXTERNAL_ROADWORKS30"/>
      <sheetName val="ROAD_BRIDGE30"/>
      <sheetName val="PEDESTRIAN_BRIDGE30"/>
      <sheetName val="OPEN_PARKING30"/>
      <sheetName val="RECEIVING_YARDS30"/>
      <sheetName val="COVERED_PARKING30"/>
      <sheetName val="SIDEWALKS_(OUTSIDE_BOUNDARY)30"/>
      <sheetName val="COVERED_WALKWAYS30"/>
      <sheetName val="MALL_BRIDGE_SLAB30"/>
      <sheetName val="CINEMA_SHELL30"/>
      <sheetName val="CASHFLOW_CODES30"/>
      <sheetName val="BOQ_SUMMARY30"/>
      <sheetName val="INCOME_(RENTAL)30"/>
      <sheetName val="QC_(VIAB)31"/>
      <sheetName val="PROJECT_SPEC31"/>
      <sheetName val="CAPEX_(CJB)31"/>
      <sheetName val="FORECAST_CAPEX_CASHFLOW31"/>
      <sheetName val="RENTAL_INCOME31"/>
      <sheetName val="Income_&amp;_Expenses31"/>
      <sheetName val="QC_(EST)31"/>
      <sheetName val="Constr_CF31"/>
      <sheetName val="ESTIMATE_SUMMARY31"/>
      <sheetName val="BULK_EARTHWORKS31"/>
      <sheetName val="SITE_PREP_(HOTEL)31"/>
      <sheetName val="BULK_SERVICES31"/>
      <sheetName val="EXTERNAL_WORKS31"/>
      <sheetName val="EXTERNAL_ROADWORKS31"/>
      <sheetName val="ROAD_BRIDGE31"/>
      <sheetName val="PEDESTRIAN_BRIDGE31"/>
      <sheetName val="OPEN_PARKING31"/>
      <sheetName val="RECEIVING_YARDS31"/>
      <sheetName val="COVERED_PARKING31"/>
      <sheetName val="SIDEWALKS_(OUTSIDE_BOUNDARY)31"/>
      <sheetName val="COVERED_WALKWAYS31"/>
      <sheetName val="MALL_BRIDGE_SLAB31"/>
      <sheetName val="CINEMA_SHELL31"/>
      <sheetName val="CASHFLOW_CODES31"/>
      <sheetName val="BOQ_SUMMARY31"/>
      <sheetName val="INCOME_(RENTAL)31"/>
      <sheetName val="QC_(VIAB)32"/>
      <sheetName val="PROJECT_SPEC32"/>
      <sheetName val="CAPEX_(CJB)32"/>
      <sheetName val="FORECAST_CAPEX_CASHFLOW32"/>
      <sheetName val="RENTAL_INCOME32"/>
      <sheetName val="Income_&amp;_Expenses32"/>
      <sheetName val="QC_(EST)32"/>
      <sheetName val="Constr_CF32"/>
      <sheetName val="ESTIMATE_SUMMARY32"/>
      <sheetName val="BULK_EARTHWORKS32"/>
      <sheetName val="SITE_PREP_(HOTEL)32"/>
      <sheetName val="BULK_SERVICES32"/>
      <sheetName val="EXTERNAL_WORKS32"/>
      <sheetName val="EXTERNAL_ROADWORKS32"/>
      <sheetName val="ROAD_BRIDGE32"/>
      <sheetName val="PEDESTRIAN_BRIDGE32"/>
      <sheetName val="OPEN_PARKING32"/>
      <sheetName val="RECEIVING_YARDS32"/>
      <sheetName val="COVERED_PARKING32"/>
      <sheetName val="SIDEWALKS_(OUTSIDE_BOUNDARY)32"/>
      <sheetName val="COVERED_WALKWAYS32"/>
      <sheetName val="MALL_BRIDGE_SLAB32"/>
      <sheetName val="CINEMA_SHELL32"/>
      <sheetName val="CASHFLOW_CODES32"/>
      <sheetName val="BOQ_SUMMARY32"/>
      <sheetName val="INCOME_(RENTAL)32"/>
      <sheetName val="QC_(VIAB)33"/>
      <sheetName val="PROJECT_SPEC33"/>
      <sheetName val="CAPEX_(CJB)33"/>
      <sheetName val="FORECAST_CAPEX_CASHFLOW33"/>
      <sheetName val="RENTAL_INCOME33"/>
      <sheetName val="Income_&amp;_Expenses33"/>
      <sheetName val="QC_(EST)33"/>
      <sheetName val="Constr_CF33"/>
      <sheetName val="ESTIMATE_SUMMARY33"/>
      <sheetName val="BULK_EARTHWORKS33"/>
      <sheetName val="SITE_PREP_(HOTEL)33"/>
      <sheetName val="BULK_SERVICES33"/>
      <sheetName val="EXTERNAL_WORKS33"/>
      <sheetName val="EXTERNAL_ROADWORKS33"/>
      <sheetName val="ROAD_BRIDGE33"/>
      <sheetName val="PEDESTRIAN_BRIDGE33"/>
      <sheetName val="OPEN_PARKING33"/>
      <sheetName val="RECEIVING_YARDS33"/>
      <sheetName val="COVERED_PARKING33"/>
      <sheetName val="SIDEWALKS_(OUTSIDE_BOUNDARY)33"/>
      <sheetName val="COVERED_WALKWAYS33"/>
      <sheetName val="MALL_BRIDGE_SLAB33"/>
      <sheetName val="CINEMA_SHELL33"/>
      <sheetName val="CASHFLOW_CODES33"/>
      <sheetName val="BOQ_SUMMARY33"/>
      <sheetName val="INCOME_(RENTAL)33"/>
      <sheetName val="QC_(VIAB)35"/>
      <sheetName val="PROJECT_SPEC35"/>
      <sheetName val="CAPEX_(CJB)35"/>
      <sheetName val="FORECAST_CAPEX_CASHFLOW35"/>
      <sheetName val="RENTAL_INCOME35"/>
      <sheetName val="Income_&amp;_Expenses35"/>
      <sheetName val="QC_(EST)35"/>
      <sheetName val="Constr_CF35"/>
      <sheetName val="ESTIMATE_SUMMARY35"/>
      <sheetName val="BULK_EARTHWORKS35"/>
      <sheetName val="SITE_PREP_(HOTEL)35"/>
      <sheetName val="BULK_SERVICES35"/>
      <sheetName val="EXTERNAL_WORKS35"/>
      <sheetName val="EXTERNAL_ROADWORKS35"/>
      <sheetName val="ROAD_BRIDGE35"/>
      <sheetName val="PEDESTRIAN_BRIDGE35"/>
      <sheetName val="OPEN_PARKING35"/>
      <sheetName val="RECEIVING_YARDS35"/>
      <sheetName val="COVERED_PARKING35"/>
      <sheetName val="SIDEWALKS_(OUTSIDE_BOUNDARY)35"/>
      <sheetName val="COVERED_WALKWAYS35"/>
      <sheetName val="MALL_BRIDGE_SLAB35"/>
      <sheetName val="CINEMA_SHELL35"/>
      <sheetName val="CASHFLOW_CODES35"/>
      <sheetName val="BOQ_SUMMARY35"/>
      <sheetName val="INCOME_(RENTAL)35"/>
      <sheetName val="QC_(VIAB)40"/>
      <sheetName val="PROJECT_SPEC40"/>
      <sheetName val="CAPEX_(CJB)40"/>
      <sheetName val="FORECAST_CAPEX_CASHFLOW40"/>
      <sheetName val="RENTAL_INCOME40"/>
      <sheetName val="Income_&amp;_Expenses40"/>
      <sheetName val="QC_(EST)40"/>
      <sheetName val="Constr_CF40"/>
      <sheetName val="ESTIMATE_SUMMARY40"/>
      <sheetName val="BULK_EARTHWORKS40"/>
      <sheetName val="SITE_PREP_(HOTEL)40"/>
      <sheetName val="BULK_SERVICES40"/>
      <sheetName val="EXTERNAL_WORKS40"/>
      <sheetName val="EXTERNAL_ROADWORKS40"/>
      <sheetName val="ROAD_BRIDGE40"/>
      <sheetName val="PEDESTRIAN_BRIDGE40"/>
      <sheetName val="OPEN_PARKING40"/>
      <sheetName val="RECEIVING_YARDS40"/>
      <sheetName val="COVERED_PARKING40"/>
      <sheetName val="SIDEWALKS_(OUTSIDE_BOUNDARY)40"/>
      <sheetName val="COVERED_WALKWAYS40"/>
      <sheetName val="MALL_BRIDGE_SLAB40"/>
      <sheetName val="CINEMA_SHELL40"/>
      <sheetName val="CASHFLOW_CODES40"/>
      <sheetName val="BOQ_SUMMARY40"/>
      <sheetName val="INCOME_(RENTAL)40"/>
      <sheetName val="QC_(VIAB)38"/>
      <sheetName val="PROJECT_SPEC38"/>
      <sheetName val="CAPEX_(CJB)38"/>
      <sheetName val="FORECAST_CAPEX_CASHFLOW38"/>
      <sheetName val="RENTAL_INCOME38"/>
      <sheetName val="Income_&amp;_Expenses38"/>
      <sheetName val="QC_(EST)38"/>
      <sheetName val="Constr_CF38"/>
      <sheetName val="ESTIMATE_SUMMARY38"/>
      <sheetName val="BULK_EARTHWORKS38"/>
      <sheetName val="SITE_PREP_(HOTEL)38"/>
      <sheetName val="BULK_SERVICES38"/>
      <sheetName val="EXTERNAL_WORKS38"/>
      <sheetName val="EXTERNAL_ROADWORKS38"/>
      <sheetName val="ROAD_BRIDGE38"/>
      <sheetName val="PEDESTRIAN_BRIDGE38"/>
      <sheetName val="OPEN_PARKING38"/>
      <sheetName val="RECEIVING_YARDS38"/>
      <sheetName val="COVERED_PARKING38"/>
      <sheetName val="SIDEWALKS_(OUTSIDE_BOUNDARY)38"/>
      <sheetName val="COVERED_WALKWAYS38"/>
      <sheetName val="MALL_BRIDGE_SLAB38"/>
      <sheetName val="CINEMA_SHELL38"/>
      <sheetName val="CASHFLOW_CODES38"/>
      <sheetName val="BOQ_SUMMARY38"/>
      <sheetName val="INCOME_(RENTAL)38"/>
      <sheetName val="QC_(VIAB)36"/>
      <sheetName val="PROJECT_SPEC36"/>
      <sheetName val="CAPEX_(CJB)36"/>
      <sheetName val="FORECAST_CAPEX_CASHFLOW36"/>
      <sheetName val="RENTAL_INCOME36"/>
      <sheetName val="Income_&amp;_Expenses36"/>
      <sheetName val="QC_(EST)36"/>
      <sheetName val="Constr_CF36"/>
      <sheetName val="ESTIMATE_SUMMARY36"/>
      <sheetName val="BULK_EARTHWORKS36"/>
      <sheetName val="SITE_PREP_(HOTEL)36"/>
      <sheetName val="BULK_SERVICES36"/>
      <sheetName val="EXTERNAL_WORKS36"/>
      <sheetName val="EXTERNAL_ROADWORKS36"/>
      <sheetName val="ROAD_BRIDGE36"/>
      <sheetName val="PEDESTRIAN_BRIDGE36"/>
      <sheetName val="OPEN_PARKING36"/>
      <sheetName val="RECEIVING_YARDS36"/>
      <sheetName val="COVERED_PARKING36"/>
      <sheetName val="SIDEWALKS_(OUTSIDE_BOUNDARY)36"/>
      <sheetName val="COVERED_WALKWAYS36"/>
      <sheetName val="MALL_BRIDGE_SLAB36"/>
      <sheetName val="CINEMA_SHELL36"/>
      <sheetName val="CASHFLOW_CODES36"/>
      <sheetName val="BOQ_SUMMARY36"/>
      <sheetName val="INCOME_(RENTAL)36"/>
      <sheetName val="QC_(VIAB)37"/>
      <sheetName val="PROJECT_SPEC37"/>
      <sheetName val="CAPEX_(CJB)37"/>
      <sheetName val="FORECAST_CAPEX_CASHFLOW37"/>
      <sheetName val="RENTAL_INCOME37"/>
      <sheetName val="Income_&amp;_Expenses37"/>
      <sheetName val="QC_(EST)37"/>
      <sheetName val="Constr_CF37"/>
      <sheetName val="ESTIMATE_SUMMARY37"/>
      <sheetName val="BULK_EARTHWORKS37"/>
      <sheetName val="SITE_PREP_(HOTEL)37"/>
      <sheetName val="BULK_SERVICES37"/>
      <sheetName val="EXTERNAL_WORKS37"/>
      <sheetName val="EXTERNAL_ROADWORKS37"/>
      <sheetName val="ROAD_BRIDGE37"/>
      <sheetName val="PEDESTRIAN_BRIDGE37"/>
      <sheetName val="OPEN_PARKING37"/>
      <sheetName val="RECEIVING_YARDS37"/>
      <sheetName val="COVERED_PARKING37"/>
      <sheetName val="SIDEWALKS_(OUTSIDE_BOUNDARY)37"/>
      <sheetName val="COVERED_WALKWAYS37"/>
      <sheetName val="MALL_BRIDGE_SLAB37"/>
      <sheetName val="CINEMA_SHELL37"/>
      <sheetName val="CASHFLOW_CODES37"/>
      <sheetName val="BOQ_SUMMARY37"/>
      <sheetName val="INCOME_(RENTAL)37"/>
      <sheetName val="QC_(VIAB)39"/>
      <sheetName val="PROJECT_SPEC39"/>
      <sheetName val="CAPEX_(CJB)39"/>
      <sheetName val="FORECAST_CAPEX_CASHFLOW39"/>
      <sheetName val="RENTAL_INCOME39"/>
      <sheetName val="Income_&amp;_Expenses39"/>
      <sheetName val="QC_(EST)39"/>
      <sheetName val="Constr_CF39"/>
      <sheetName val="ESTIMATE_SUMMARY39"/>
      <sheetName val="BULK_EARTHWORKS39"/>
      <sheetName val="SITE_PREP_(HOTEL)39"/>
      <sheetName val="BULK_SERVICES39"/>
      <sheetName val="EXTERNAL_WORKS39"/>
      <sheetName val="EXTERNAL_ROADWORKS39"/>
      <sheetName val="ROAD_BRIDGE39"/>
      <sheetName val="PEDESTRIAN_BRIDGE39"/>
      <sheetName val="OPEN_PARKING39"/>
      <sheetName val="RECEIVING_YARDS39"/>
      <sheetName val="COVERED_PARKING39"/>
      <sheetName val="SIDEWALKS_(OUTSIDE_BOUNDARY)39"/>
      <sheetName val="COVERED_WALKWAYS39"/>
      <sheetName val="MALL_BRIDGE_SLAB39"/>
      <sheetName val="CINEMA_SHELL39"/>
      <sheetName val="CASHFLOW_CODES39"/>
      <sheetName val="BOQ_SUMMARY39"/>
      <sheetName val="INCOME_(RENTAL)39"/>
      <sheetName val="QC_(VIAB)42"/>
      <sheetName val="PROJECT_SPEC42"/>
      <sheetName val="CAPEX_(CJB)42"/>
      <sheetName val="FORECAST_CAPEX_CASHFLOW42"/>
      <sheetName val="RENTAL_INCOME42"/>
      <sheetName val="Income_&amp;_Expenses42"/>
      <sheetName val="QC_(EST)42"/>
      <sheetName val="Constr_CF42"/>
      <sheetName val="ESTIMATE_SUMMARY42"/>
      <sheetName val="BULK_EARTHWORKS42"/>
      <sheetName val="SITE_PREP_(HOTEL)42"/>
      <sheetName val="BULK_SERVICES42"/>
      <sheetName val="EXTERNAL_WORKS42"/>
      <sheetName val="EXTERNAL_ROADWORKS42"/>
      <sheetName val="ROAD_BRIDGE42"/>
      <sheetName val="PEDESTRIAN_BRIDGE42"/>
      <sheetName val="OPEN_PARKING42"/>
      <sheetName val="RECEIVING_YARDS42"/>
      <sheetName val="COVERED_PARKING42"/>
      <sheetName val="SIDEWALKS_(OUTSIDE_BOUNDARY)42"/>
      <sheetName val="COVERED_WALKWAYS42"/>
      <sheetName val="MALL_BRIDGE_SLAB42"/>
      <sheetName val="CINEMA_SHELL42"/>
      <sheetName val="CASHFLOW_CODES42"/>
      <sheetName val="BOQ_SUMMARY42"/>
      <sheetName val="INCOME_(RENTAL)42"/>
      <sheetName val="QC_(VIAB)41"/>
      <sheetName val="PROJECT_SPEC41"/>
      <sheetName val="CAPEX_(CJB)41"/>
      <sheetName val="FORECAST_CAPEX_CASHFLOW41"/>
      <sheetName val="RENTAL_INCOME41"/>
      <sheetName val="Income_&amp;_Expenses41"/>
      <sheetName val="QC_(EST)41"/>
      <sheetName val="Constr_CF41"/>
      <sheetName val="ESTIMATE_SUMMARY41"/>
      <sheetName val="BULK_EARTHWORKS41"/>
      <sheetName val="SITE_PREP_(HOTEL)41"/>
      <sheetName val="BULK_SERVICES41"/>
      <sheetName val="EXTERNAL_WORKS41"/>
      <sheetName val="EXTERNAL_ROADWORKS41"/>
      <sheetName val="ROAD_BRIDGE41"/>
      <sheetName val="PEDESTRIAN_BRIDGE41"/>
      <sheetName val="OPEN_PARKING41"/>
      <sheetName val="RECEIVING_YARDS41"/>
      <sheetName val="COVERED_PARKING41"/>
      <sheetName val="SIDEWALKS_(OUTSIDE_BOUNDARY)41"/>
      <sheetName val="COVERED_WALKWAYS41"/>
      <sheetName val="MALL_BRIDGE_SLAB41"/>
      <sheetName val="CINEMA_SHELL41"/>
      <sheetName val="CASHFLOW_CODES41"/>
      <sheetName val="BOQ_SUMMARY41"/>
      <sheetName val="INCOME_(RENTAL)41"/>
      <sheetName val="QC_(VIAB)43"/>
      <sheetName val="PROJECT_SPEC43"/>
      <sheetName val="CAPEX_(CJB)43"/>
      <sheetName val="FORECAST_CAPEX_CASHFLOW43"/>
      <sheetName val="RENTAL_INCOME43"/>
      <sheetName val="Income_&amp;_Expenses43"/>
      <sheetName val="QC_(EST)43"/>
      <sheetName val="Constr_CF43"/>
      <sheetName val="ESTIMATE_SUMMARY43"/>
      <sheetName val="BULK_EARTHWORKS43"/>
      <sheetName val="SITE_PREP_(HOTEL)43"/>
      <sheetName val="BULK_SERVICES43"/>
      <sheetName val="EXTERNAL_WORKS43"/>
      <sheetName val="EXTERNAL_ROADWORKS43"/>
      <sheetName val="ROAD_BRIDGE43"/>
      <sheetName val="PEDESTRIAN_BRIDGE43"/>
      <sheetName val="OPEN_PARKING43"/>
      <sheetName val="RECEIVING_YARDS43"/>
      <sheetName val="COVERED_PARKING43"/>
      <sheetName val="SIDEWALKS_(OUTSIDE_BOUNDARY)43"/>
      <sheetName val="COVERED_WALKWAYS43"/>
      <sheetName val="MALL_BRIDGE_SLAB43"/>
      <sheetName val="CINEMA_SHELL43"/>
      <sheetName val="CASHFLOW_CODES43"/>
      <sheetName val="BOQ_SUMMARY43"/>
      <sheetName val="INCOME_(RENTAL)43"/>
      <sheetName val="QC_(VIAB)46"/>
      <sheetName val="PROJECT_SPEC46"/>
      <sheetName val="CAPEX_(CJB)46"/>
      <sheetName val="FORECAST_CAPEX_CASHFLOW46"/>
      <sheetName val="RENTAL_INCOME46"/>
      <sheetName val="Income_&amp;_Expenses46"/>
      <sheetName val="QC_(EST)46"/>
      <sheetName val="Constr_CF46"/>
      <sheetName val="ESTIMATE_SUMMARY46"/>
      <sheetName val="BULK_EARTHWORKS46"/>
      <sheetName val="SITE_PREP_(HOTEL)46"/>
      <sheetName val="BULK_SERVICES46"/>
      <sheetName val="EXTERNAL_WORKS46"/>
      <sheetName val="EXTERNAL_ROADWORKS46"/>
      <sheetName val="ROAD_BRIDGE46"/>
      <sheetName val="PEDESTRIAN_BRIDGE46"/>
      <sheetName val="OPEN_PARKING46"/>
      <sheetName val="RECEIVING_YARDS46"/>
      <sheetName val="COVERED_PARKING46"/>
      <sheetName val="SIDEWALKS_(OUTSIDE_BOUNDARY)46"/>
      <sheetName val="COVERED_WALKWAYS46"/>
      <sheetName val="MALL_BRIDGE_SLAB46"/>
      <sheetName val="CINEMA_SHELL46"/>
      <sheetName val="CASHFLOW_CODES46"/>
      <sheetName val="BOQ_SUMMARY46"/>
      <sheetName val="INCOME_(RENTAL)46"/>
      <sheetName val="QC_(VIAB)45"/>
      <sheetName val="PROJECT_SPEC45"/>
      <sheetName val="CAPEX_(CJB)45"/>
      <sheetName val="FORECAST_CAPEX_CASHFLOW45"/>
      <sheetName val="RENTAL_INCOME45"/>
      <sheetName val="Income_&amp;_Expenses45"/>
      <sheetName val="QC_(EST)45"/>
      <sheetName val="Constr_CF45"/>
      <sheetName val="ESTIMATE_SUMMARY45"/>
      <sheetName val="BULK_EARTHWORKS45"/>
      <sheetName val="SITE_PREP_(HOTEL)45"/>
      <sheetName val="BULK_SERVICES45"/>
      <sheetName val="EXTERNAL_WORKS45"/>
      <sheetName val="EXTERNAL_ROADWORKS45"/>
      <sheetName val="ROAD_BRIDGE45"/>
      <sheetName val="PEDESTRIAN_BRIDGE45"/>
      <sheetName val="OPEN_PARKING45"/>
      <sheetName val="RECEIVING_YARDS45"/>
      <sheetName val="COVERED_PARKING45"/>
      <sheetName val="SIDEWALKS_(OUTSIDE_BOUNDARY)45"/>
      <sheetName val="COVERED_WALKWAYS45"/>
      <sheetName val="MALL_BRIDGE_SLAB45"/>
      <sheetName val="CINEMA_SHELL45"/>
      <sheetName val="CASHFLOW_CODES45"/>
      <sheetName val="BOQ_SUMMARY45"/>
      <sheetName val="INCOME_(RENTAL)45"/>
      <sheetName val="QC_(VIAB)44"/>
      <sheetName val="PROJECT_SPEC44"/>
      <sheetName val="CAPEX_(CJB)44"/>
      <sheetName val="FORECAST_CAPEX_CASHFLOW44"/>
      <sheetName val="RENTAL_INCOME44"/>
      <sheetName val="Income_&amp;_Expenses44"/>
      <sheetName val="QC_(EST)44"/>
      <sheetName val="Constr_CF44"/>
      <sheetName val="ESTIMATE_SUMMARY44"/>
      <sheetName val="BULK_EARTHWORKS44"/>
      <sheetName val="SITE_PREP_(HOTEL)44"/>
      <sheetName val="BULK_SERVICES44"/>
      <sheetName val="EXTERNAL_WORKS44"/>
      <sheetName val="EXTERNAL_ROADWORKS44"/>
      <sheetName val="ROAD_BRIDGE44"/>
      <sheetName val="PEDESTRIAN_BRIDGE44"/>
      <sheetName val="OPEN_PARKING44"/>
      <sheetName val="RECEIVING_YARDS44"/>
      <sheetName val="COVERED_PARKING44"/>
      <sheetName val="SIDEWALKS_(OUTSIDE_BOUNDARY)44"/>
      <sheetName val="COVERED_WALKWAYS44"/>
      <sheetName val="MALL_BRIDGE_SLAB44"/>
      <sheetName val="CINEMA_SHELL44"/>
      <sheetName val="CASHFLOW_CODES44"/>
      <sheetName val="BOQ_SUMMARY44"/>
      <sheetName val="INCOME_(RENTAL)44"/>
      <sheetName val="QC_(VIAB)48"/>
      <sheetName val="PROJECT_SPEC48"/>
      <sheetName val="CAPEX_(CJB)48"/>
      <sheetName val="FORECAST_CAPEX_CASHFLOW48"/>
      <sheetName val="RENTAL_INCOME48"/>
      <sheetName val="Income_&amp;_Expenses48"/>
      <sheetName val="QC_(EST)48"/>
      <sheetName val="Constr_CF48"/>
      <sheetName val="ESTIMATE_SUMMARY48"/>
      <sheetName val="BULK_EARTHWORKS48"/>
      <sheetName val="SITE_PREP_(HOTEL)48"/>
      <sheetName val="BULK_SERVICES48"/>
      <sheetName val="EXTERNAL_WORKS48"/>
      <sheetName val="EXTERNAL_ROADWORKS48"/>
      <sheetName val="ROAD_BRIDGE48"/>
      <sheetName val="PEDESTRIAN_BRIDGE48"/>
      <sheetName val="OPEN_PARKING48"/>
      <sheetName val="RECEIVING_YARDS48"/>
      <sheetName val="COVERED_PARKING48"/>
      <sheetName val="SIDEWALKS_(OUTSIDE_BOUNDARY)48"/>
      <sheetName val="COVERED_WALKWAYS48"/>
      <sheetName val="MALL_BRIDGE_SLAB48"/>
      <sheetName val="CINEMA_SHELL48"/>
      <sheetName val="CASHFLOW_CODES48"/>
      <sheetName val="BOQ_SUMMARY48"/>
      <sheetName val="INCOME_(RENTAL)48"/>
      <sheetName val="QC_(VIAB)47"/>
      <sheetName val="PROJECT_SPEC47"/>
      <sheetName val="CAPEX_(CJB)47"/>
      <sheetName val="FORECAST_CAPEX_CASHFLOW47"/>
      <sheetName val="RENTAL_INCOME47"/>
      <sheetName val="Income_&amp;_Expenses47"/>
      <sheetName val="QC_(EST)47"/>
      <sheetName val="Constr_CF47"/>
      <sheetName val="ESTIMATE_SUMMARY47"/>
      <sheetName val="BULK_EARTHWORKS47"/>
      <sheetName val="SITE_PREP_(HOTEL)47"/>
      <sheetName val="BULK_SERVICES47"/>
      <sheetName val="EXTERNAL_WORKS47"/>
      <sheetName val="EXTERNAL_ROADWORKS47"/>
      <sheetName val="ROAD_BRIDGE47"/>
      <sheetName val="PEDESTRIAN_BRIDGE47"/>
      <sheetName val="OPEN_PARKING47"/>
      <sheetName val="RECEIVING_YARDS47"/>
      <sheetName val="COVERED_PARKING47"/>
      <sheetName val="SIDEWALKS_(OUTSIDE_BOUNDARY)47"/>
      <sheetName val="COVERED_WALKWAYS47"/>
      <sheetName val="MALL_BRIDGE_SLAB47"/>
      <sheetName val="CINEMA_SHELL47"/>
      <sheetName val="CASHFLOW_CODES47"/>
      <sheetName val="BOQ_SUMMARY47"/>
      <sheetName val="INCOME_(RENTAL)47"/>
      <sheetName val="QC_(VIAB)49"/>
      <sheetName val="PROJECT_SPEC49"/>
      <sheetName val="CAPEX_(CJB)49"/>
      <sheetName val="FORECAST_CAPEX_CASHFLOW49"/>
      <sheetName val="RENTAL_INCOME49"/>
      <sheetName val="Income_&amp;_Expenses49"/>
      <sheetName val="QC_(EST)49"/>
      <sheetName val="Constr_CF49"/>
      <sheetName val="ESTIMATE_SUMMARY49"/>
      <sheetName val="BULK_EARTHWORKS49"/>
      <sheetName val="SITE_PREP_(HOTEL)49"/>
      <sheetName val="BULK_SERVICES49"/>
      <sheetName val="EXTERNAL_WORKS49"/>
      <sheetName val="EXTERNAL_ROADWORKS49"/>
      <sheetName val="ROAD_BRIDGE49"/>
      <sheetName val="PEDESTRIAN_BRIDGE49"/>
      <sheetName val="OPEN_PARKING49"/>
      <sheetName val="RECEIVING_YARDS49"/>
      <sheetName val="COVERED_PARKING49"/>
      <sheetName val="SIDEWALKS_(OUTSIDE_BOUNDARY)49"/>
      <sheetName val="COVERED_WALKWAYS49"/>
      <sheetName val="MALL_BRIDGE_SLAB49"/>
      <sheetName val="CINEMA_SHELL49"/>
      <sheetName val="CASHFLOW_CODES49"/>
      <sheetName val="BOQ_SUMMARY49"/>
      <sheetName val="INCOME_(RENTAL)49"/>
      <sheetName val="QC_(VIAB)51"/>
      <sheetName val="PROJECT_SPEC51"/>
      <sheetName val="CAPEX_(CJB)51"/>
      <sheetName val="FORECAST_CAPEX_CASHFLOW51"/>
      <sheetName val="RENTAL_INCOME51"/>
      <sheetName val="Income_&amp;_Expenses51"/>
      <sheetName val="QC_(EST)51"/>
      <sheetName val="Constr_CF51"/>
      <sheetName val="ESTIMATE_SUMMARY51"/>
      <sheetName val="BULK_EARTHWORKS51"/>
      <sheetName val="SITE_PREP_(HOTEL)51"/>
      <sheetName val="BULK_SERVICES51"/>
      <sheetName val="EXTERNAL_WORKS51"/>
      <sheetName val="EXTERNAL_ROADWORKS51"/>
      <sheetName val="ROAD_BRIDGE51"/>
      <sheetName val="PEDESTRIAN_BRIDGE51"/>
      <sheetName val="OPEN_PARKING51"/>
      <sheetName val="RECEIVING_YARDS51"/>
      <sheetName val="COVERED_PARKING51"/>
      <sheetName val="SIDEWALKS_(OUTSIDE_BOUNDARY)51"/>
      <sheetName val="COVERED_WALKWAYS51"/>
      <sheetName val="MALL_BRIDGE_SLAB51"/>
      <sheetName val="CINEMA_SHELL51"/>
      <sheetName val="CASHFLOW_CODES51"/>
      <sheetName val="BOQ_SUMMARY51"/>
      <sheetName val="INCOME_(RENTAL)51"/>
      <sheetName val="QC_(VIAB)50"/>
      <sheetName val="PROJECT_SPEC50"/>
      <sheetName val="CAPEX_(CJB)50"/>
      <sheetName val="FORECAST_CAPEX_CASHFLOW50"/>
      <sheetName val="RENTAL_INCOME50"/>
      <sheetName val="Income_&amp;_Expenses50"/>
      <sheetName val="QC_(EST)50"/>
      <sheetName val="Constr_CF50"/>
      <sheetName val="ESTIMATE_SUMMARY50"/>
      <sheetName val="BULK_EARTHWORKS50"/>
      <sheetName val="SITE_PREP_(HOTEL)50"/>
      <sheetName val="BULK_SERVICES50"/>
      <sheetName val="EXTERNAL_WORKS50"/>
      <sheetName val="EXTERNAL_ROADWORKS50"/>
      <sheetName val="ROAD_BRIDGE50"/>
      <sheetName val="PEDESTRIAN_BRIDGE50"/>
      <sheetName val="OPEN_PARKING50"/>
      <sheetName val="RECEIVING_YARDS50"/>
      <sheetName val="COVERED_PARKING50"/>
      <sheetName val="SIDEWALKS_(OUTSIDE_BOUNDARY)50"/>
      <sheetName val="COVERED_WALKWAYS50"/>
      <sheetName val="MALL_BRIDGE_SLAB50"/>
      <sheetName val="CINEMA_SHELL50"/>
      <sheetName val="CASHFLOW_CODES50"/>
      <sheetName val="BOQ_SUMMARY50"/>
      <sheetName val="INCOME_(RENTAL)50"/>
      <sheetName val="QC_(VIAB)52"/>
      <sheetName val="PROJECT_SPEC52"/>
      <sheetName val="CAPEX_(CJB)52"/>
      <sheetName val="FORECAST_CAPEX_CASHFLOW52"/>
      <sheetName val="RENTAL_INCOME52"/>
      <sheetName val="Income_&amp;_Expenses52"/>
      <sheetName val="QC_(EST)52"/>
      <sheetName val="Constr_CF52"/>
      <sheetName val="ESTIMATE_SUMMARY52"/>
      <sheetName val="BULK_EARTHWORKS52"/>
      <sheetName val="SITE_PREP_(HOTEL)52"/>
      <sheetName val="BULK_SERVICES52"/>
      <sheetName val="EXTERNAL_WORKS52"/>
      <sheetName val="EXTERNAL_ROADWORKS52"/>
      <sheetName val="ROAD_BRIDGE52"/>
      <sheetName val="PEDESTRIAN_BRIDGE52"/>
      <sheetName val="OPEN_PARKING52"/>
      <sheetName val="RECEIVING_YARDS52"/>
      <sheetName val="COVERED_PARKING52"/>
      <sheetName val="SIDEWALKS_(OUTSIDE_BOUNDARY)52"/>
      <sheetName val="COVERED_WALKWAYS52"/>
      <sheetName val="MALL_BRIDGE_SLAB52"/>
      <sheetName val="CINEMA_SHELL52"/>
      <sheetName val="CASHFLOW_CODES52"/>
      <sheetName val="BOQ_SUMMARY52"/>
      <sheetName val="INCOME_(RENTAL)52"/>
      <sheetName val="QC_(VIAB)53"/>
      <sheetName val="PROJECT_SPEC53"/>
      <sheetName val="CAPEX_(CJB)53"/>
      <sheetName val="FORECAST_CAPEX_CASHFLOW53"/>
      <sheetName val="RENTAL_INCOME53"/>
      <sheetName val="Income_&amp;_Expenses53"/>
      <sheetName val="QC_(EST)53"/>
      <sheetName val="Constr_CF53"/>
      <sheetName val="ESTIMATE_SUMMARY53"/>
      <sheetName val="BULK_EARTHWORKS53"/>
      <sheetName val="SITE_PREP_(HOTEL)53"/>
      <sheetName val="BULK_SERVICES53"/>
      <sheetName val="EXTERNAL_WORKS53"/>
      <sheetName val="EXTERNAL_ROADWORKS53"/>
      <sheetName val="ROAD_BRIDGE53"/>
      <sheetName val="PEDESTRIAN_BRIDGE53"/>
      <sheetName val="OPEN_PARKING53"/>
      <sheetName val="RECEIVING_YARDS53"/>
      <sheetName val="COVERED_PARKING53"/>
      <sheetName val="SIDEWALKS_(OUTSIDE_BOUNDARY)53"/>
      <sheetName val="COVERED_WALKWAYS53"/>
      <sheetName val="MALL_BRIDGE_SLAB53"/>
      <sheetName val="CINEMA_SHELL53"/>
      <sheetName val="CASHFLOW_CODES53"/>
      <sheetName val="BOQ_SUMMARY53"/>
      <sheetName val="INCOME_(RENTAL)53"/>
      <sheetName val="QC_(VIAB)54"/>
      <sheetName val="PROJECT_SPEC54"/>
      <sheetName val="CAPEX_(CJB)54"/>
      <sheetName val="FORECAST_CAPEX_CASHFLOW54"/>
      <sheetName val="RENTAL_INCOME54"/>
      <sheetName val="Income_&amp;_Expenses54"/>
      <sheetName val="QC_(EST)54"/>
      <sheetName val="Constr_CF54"/>
      <sheetName val="ESTIMATE_SUMMARY54"/>
      <sheetName val="BULK_EARTHWORKS54"/>
      <sheetName val="SITE_PREP_(HOTEL)54"/>
      <sheetName val="BULK_SERVICES54"/>
      <sheetName val="EXTERNAL_WORKS54"/>
      <sheetName val="EXTERNAL_ROADWORKS54"/>
      <sheetName val="ROAD_BRIDGE54"/>
      <sheetName val="PEDESTRIAN_BRIDGE54"/>
      <sheetName val="OPEN_PARKING54"/>
      <sheetName val="RECEIVING_YARDS54"/>
      <sheetName val="COVERED_PARKING54"/>
      <sheetName val="SIDEWALKS_(OUTSIDE_BOUNDARY)54"/>
      <sheetName val="COVERED_WALKWAYS54"/>
      <sheetName val="MALL_BRIDGE_SLAB54"/>
      <sheetName val="CINEMA_SHELL54"/>
      <sheetName val="CASHFLOW_CODES54"/>
      <sheetName val="BOQ_SUMMARY54"/>
      <sheetName val="INCOME_(RENTAL)5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11">
          <cell r="A11" t="str">
            <v>Code</v>
          </cell>
        </row>
      </sheetData>
      <sheetData sheetId="34"/>
      <sheetData sheetId="35"/>
      <sheetData sheetId="36"/>
      <sheetData sheetId="37"/>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1">
          <cell r="A11" t="str">
            <v>Code</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ow r="11">
          <cell r="A11" t="str">
            <v>Code</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ow r="11">
          <cell r="A11" t="str">
            <v>Code</v>
          </cell>
        </row>
      </sheetData>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row r="11">
          <cell r="A11" t="str">
            <v>Code</v>
          </cell>
        </row>
      </sheetData>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row r="11">
          <cell r="A11" t="str">
            <v>Code</v>
          </cell>
        </row>
      </sheetData>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row r="11">
          <cell r="A11" t="str">
            <v>Code</v>
          </cell>
        </row>
      </sheetData>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row r="11">
          <cell r="A11" t="str">
            <v>Code</v>
          </cell>
        </row>
      </sheetData>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row r="11">
          <cell r="A11" t="str">
            <v>Code</v>
          </cell>
        </row>
      </sheetData>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row r="11">
          <cell r="A11" t="str">
            <v>Code</v>
          </cell>
        </row>
      </sheetData>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row r="11">
          <cell r="A11" t="str">
            <v>Code</v>
          </cell>
        </row>
      </sheetData>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row r="11">
          <cell r="A11" t="str">
            <v>Code</v>
          </cell>
        </row>
      </sheetData>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row r="11">
          <cell r="A11" t="str">
            <v>Code</v>
          </cell>
        </row>
      </sheetData>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row r="11">
          <cell r="A11" t="str">
            <v>Code</v>
          </cell>
        </row>
      </sheetData>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row r="11">
          <cell r="A11" t="str">
            <v>Code</v>
          </cell>
        </row>
      </sheetData>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row r="11">
          <cell r="A11" t="str">
            <v>Code</v>
          </cell>
        </row>
      </sheetData>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row r="11">
          <cell r="A11" t="str">
            <v>Code</v>
          </cell>
        </row>
      </sheetData>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row r="11">
          <cell r="A11" t="str">
            <v>Code</v>
          </cell>
        </row>
      </sheetData>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row r="11">
          <cell r="A11" t="str">
            <v>Code</v>
          </cell>
        </row>
      </sheetData>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row r="11">
          <cell r="A11" t="str">
            <v>Code</v>
          </cell>
        </row>
      </sheetData>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row r="11">
          <cell r="A11" t="str">
            <v>Code</v>
          </cell>
        </row>
      </sheetData>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row r="11">
          <cell r="A11" t="str">
            <v>Code</v>
          </cell>
        </row>
      </sheetData>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row r="11">
          <cell r="A11" t="str">
            <v>Code</v>
          </cell>
        </row>
      </sheetData>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row r="11">
          <cell r="A11" t="str">
            <v>Code</v>
          </cell>
        </row>
      </sheetData>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row r="11">
          <cell r="A11" t="str">
            <v>Code</v>
          </cell>
        </row>
      </sheetData>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row r="11">
          <cell r="A11" t="str">
            <v>Code</v>
          </cell>
        </row>
      </sheetData>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row r="11">
          <cell r="A11" t="str">
            <v>Code</v>
          </cell>
        </row>
      </sheetData>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row r="11">
          <cell r="A11" t="str">
            <v>Code</v>
          </cell>
        </row>
      </sheetData>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row r="11">
          <cell r="A11" t="str">
            <v>Code</v>
          </cell>
        </row>
      </sheetData>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row r="11">
          <cell r="A11" t="str">
            <v>Code</v>
          </cell>
        </row>
      </sheetData>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row r="11">
          <cell r="A11" t="str">
            <v>Code</v>
          </cell>
        </row>
      </sheetData>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row r="11">
          <cell r="A11" t="str">
            <v>Code</v>
          </cell>
        </row>
      </sheetData>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row r="11">
          <cell r="A11" t="str">
            <v>Code</v>
          </cell>
        </row>
      </sheetData>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row r="11">
          <cell r="A11" t="str">
            <v>Code</v>
          </cell>
        </row>
      </sheetData>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row r="11">
          <cell r="A11" t="str">
            <v>Code</v>
          </cell>
        </row>
      </sheetData>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row r="11">
          <cell r="A11" t="str">
            <v>Code</v>
          </cell>
        </row>
      </sheetData>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row r="11">
          <cell r="A11" t="str">
            <v>Code</v>
          </cell>
        </row>
      </sheetData>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row r="11">
          <cell r="A11" t="str">
            <v>Code</v>
          </cell>
        </row>
      </sheetData>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row r="11">
          <cell r="A11" t="str">
            <v>Code</v>
          </cell>
        </row>
      </sheetData>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row r="11">
          <cell r="A11" t="str">
            <v>Code</v>
          </cell>
        </row>
      </sheetData>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row r="11">
          <cell r="A11" t="str">
            <v>Code</v>
          </cell>
        </row>
      </sheetData>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row r="11">
          <cell r="A11" t="str">
            <v>Code</v>
          </cell>
        </row>
      </sheetData>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row r="11">
          <cell r="A11" t="str">
            <v>Code</v>
          </cell>
        </row>
      </sheetData>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row r="11">
          <cell r="A11" t="str">
            <v>Code</v>
          </cell>
        </row>
      </sheetData>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row r="11">
          <cell r="A11" t="str">
            <v>Code</v>
          </cell>
        </row>
      </sheetData>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row r="11">
          <cell r="A11" t="str">
            <v>Code</v>
          </cell>
        </row>
      </sheetData>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row r="11">
          <cell r="A11" t="str">
            <v>Code</v>
          </cell>
        </row>
      </sheetData>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row r="11">
          <cell r="A11" t="str">
            <v>Code</v>
          </cell>
        </row>
      </sheetData>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row r="11">
          <cell r="A11" t="str">
            <v>Code</v>
          </cell>
        </row>
      </sheetData>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row r="11">
          <cell r="A11" t="str">
            <v>Code</v>
          </cell>
        </row>
      </sheetData>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row r="11">
          <cell r="A11" t="str">
            <v>Code</v>
          </cell>
        </row>
      </sheetData>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row r="11">
          <cell r="A11" t="str">
            <v>Code</v>
          </cell>
        </row>
      </sheetData>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row r="11">
          <cell r="A11" t="str">
            <v>Code</v>
          </cell>
        </row>
      </sheetData>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row r="11">
          <cell r="A11" t="str">
            <v>Code</v>
          </cell>
        </row>
      </sheetData>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row r="11">
          <cell r="A11" t="str">
            <v>Code</v>
          </cell>
        </row>
      </sheetData>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row r="11">
          <cell r="A11" t="str">
            <v>Code</v>
          </cell>
        </row>
      </sheetData>
      <sheetData sheetId="1467"/>
      <sheetData sheetId="146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 Subs"/>
      <sheetName val="2A - Frame"/>
      <sheetName val="2C - Roof"/>
      <sheetName val="2E - Ext. Walls"/>
      <sheetName val="2F - Win. &amp; Ext. Doors"/>
      <sheetName val="Window Sched."/>
      <sheetName val="Door Sched."/>
      <sheetName val="2G - Int. Walls"/>
      <sheetName val="2H - Int. Doors"/>
      <sheetName val="3A - Int. Wall Fin"/>
      <sheetName val="3B - Floor Fin"/>
      <sheetName val="3C - Ceiling Fin"/>
      <sheetName val="4 - Fittings"/>
      <sheetName val="5C - Disposal"/>
      <sheetName val="5D - Water"/>
      <sheetName val="5H - Electrical Installations"/>
      <sheetName val="4 - Joinery Fittings"/>
      <sheetName val="5N - BWICW Services"/>
      <sheetName val="Bill Summary"/>
      <sheetName val="P&amp;D Bill"/>
      <sheetName val="Elec Bill"/>
      <sheetName val="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8">
          <cell r="C8">
            <v>9710</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 Subs"/>
      <sheetName val="2A - Frame"/>
      <sheetName val="2C - Roof"/>
      <sheetName val="2E - Ext. Walls"/>
      <sheetName val="2F - Win. &amp; Ext. Doors"/>
      <sheetName val="Window Sched."/>
      <sheetName val="Door Sched."/>
      <sheetName val="2G - Int. Walls"/>
      <sheetName val="2H - Int. Doors"/>
      <sheetName val="3A - Int. Wall Fin"/>
      <sheetName val="3B - Floor Fin"/>
      <sheetName val="3C - Ceiling Fin"/>
      <sheetName val="4 - Fittings"/>
      <sheetName val="5C - Disposal"/>
      <sheetName val="5D - Water"/>
      <sheetName val="5H - Electrical Installations"/>
      <sheetName val="4 - Joinery Fittings"/>
      <sheetName val="5N - BWICW Services"/>
      <sheetName val="Bill Summary"/>
      <sheetName val="P&amp;D Bill"/>
      <sheetName val="Elec Bill"/>
      <sheetName val="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8">
          <cell r="C8">
            <v>9710</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construction Input"/>
      <sheetName val="Expenses Input"/>
      <sheetName val="Revenue Input"/>
      <sheetName val="Drawdowns "/>
      <sheetName val="Cash flow"/>
      <sheetName val="Schedules"/>
      <sheetName val="Primary loan"/>
      <sheetName val="Income Statement"/>
      <sheetName val="Balance Sheet"/>
      <sheetName val="Tax"/>
      <sheetName val="Dividends"/>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sheetData sheetId="1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e"/>
      <sheetName val="FINAL ACCOUNT STATEMENT"/>
      <sheetName val="SUMMARY"/>
      <sheetName val="PRELIMS"/>
      <sheetName val="B.E.WORKS"/>
      <sheetName val="Variations"/>
      <sheetName val="SOPP"/>
      <sheetName val="Sect 5 - 1"/>
      <sheetName val="Sect 6 - 1"/>
      <sheetName val="Sect 7"/>
      <sheetName val="SS"/>
      <sheetName val="CEI"/>
      <sheetName val="Profit  &amp; Attendance"/>
      <sheetName val="PC &amp; Provisional Sums"/>
      <sheetName val="MOS"/>
      <sheetName val="Control form"/>
    </sheetNames>
    <sheetDataSet>
      <sheetData sheetId="0">
        <row r="4">
          <cell r="R4" t="str">
            <v>USD</v>
          </cell>
        </row>
        <row r="6">
          <cell r="R6">
            <v>0.16</v>
          </cell>
        </row>
      </sheetData>
      <sheetData sheetId="1" refreshError="1"/>
      <sheetData sheetId="2">
        <row r="1">
          <cell r="A1" t="str">
            <v>PROPOSED LOGISTICS PARK ON PLOT NO 30564</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e"/>
      <sheetName val="FINAL ACCOUNT STATEMENT"/>
      <sheetName val="SUMMARY"/>
      <sheetName val="PRELIMS"/>
      <sheetName val="B.E.WORKS"/>
      <sheetName val="Variations"/>
      <sheetName val="SOPP"/>
      <sheetName val="Sect 5 - 1"/>
      <sheetName val="Sect 6 - 1"/>
      <sheetName val="Sect 7"/>
      <sheetName val="SS"/>
      <sheetName val="CEI"/>
      <sheetName val="Profit  &amp; Attendance"/>
      <sheetName val="PC &amp; Provisional Sums"/>
      <sheetName val="MOS"/>
      <sheetName val="Control form"/>
    </sheetNames>
    <sheetDataSet>
      <sheetData sheetId="0">
        <row r="4">
          <cell r="R4" t="str">
            <v>USD</v>
          </cell>
        </row>
        <row r="6">
          <cell r="R6">
            <v>0.16</v>
          </cell>
        </row>
      </sheetData>
      <sheetData sheetId="1" refreshError="1"/>
      <sheetData sheetId="2">
        <row r="1">
          <cell r="A1" t="str">
            <v>PROPOSED LOGISTICS PARK ON PLOT NO 30564</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ABILITY"/>
      <sheetName val="Notes"/>
      <sheetName val="Chart data"/>
      <sheetName val="FLY"/>
      <sheetName val="INDEX"/>
      <sheetName val="SUMMARY"/>
      <sheetName val="CASHFLOW CODES"/>
      <sheetName val="FEAS(INPUT)"/>
      <sheetName val="Cover"/>
      <sheetName val="Claim Summary"/>
      <sheetName val="BOOK-4"/>
      <sheetName val="PRELIMIN"/>
      <sheetName val="dv_info"/>
      <sheetName val="decompte"/>
      <sheetName val="2"/>
      <sheetName val="x"/>
      <sheetName val="Bill No. 3.1 2BRA"/>
      <sheetName val="Bill No. 3.2 3BRA"/>
      <sheetName val="Bill No. 4.1 2BRA MEP"/>
      <sheetName val="Bill No. 4.2 3BRA MEP"/>
      <sheetName val="Bill 5.1 Roads &amp; Parking"/>
      <sheetName val="Bill 5.2 Walkways"/>
      <sheetName val="Bill 5.3 Stormwater Drainage"/>
      <sheetName val="Bill 5.4 Retaining Walls"/>
      <sheetName val="Bill 5.5 Main Gate"/>
      <sheetName val="Bill_No__3_1_2BRA1"/>
      <sheetName val="Bill_No__3_2_3BRA1"/>
      <sheetName val="Bill_No__4_1_2BRA_MEP1"/>
      <sheetName val="Bill_No__4_2_3BRA_MEP1"/>
      <sheetName val="Bill_5_1_Roads_&amp;_Parking1"/>
      <sheetName val="Bill_5_2_Walkways1"/>
      <sheetName val="Bill_5_3_Stormwater_Drainage1"/>
      <sheetName val="Bill_5_4_Retaining_Walls1"/>
      <sheetName val="Bill_5_5_Main_Gate1"/>
      <sheetName val="Chart_data1"/>
      <sheetName val="CASHFLOW_CODES1"/>
      <sheetName val="Bill_No__3_1_2BRA"/>
      <sheetName val="Bill_No__3_2_3BRA"/>
      <sheetName val="Bill_No__4_1_2BRA_MEP"/>
      <sheetName val="Bill_No__4_2_3BRA_MEP"/>
      <sheetName val="Bill_5_1_Roads_&amp;_Parking"/>
      <sheetName val="Bill_5_2_Walkways"/>
      <sheetName val="Bill_5_3_Stormwater_Drainage"/>
      <sheetName val="Bill_5_4_Retaining_Walls"/>
      <sheetName val="Bill_5_5_Main_Gate"/>
      <sheetName val="Chart_data"/>
      <sheetName val="CASHFLOW_CODES"/>
      <sheetName val="Bill_No__3_1_2BRA2"/>
      <sheetName val="Bill_No__3_2_3BRA2"/>
      <sheetName val="Bill_No__4_1_2BRA_MEP2"/>
      <sheetName val="Bill_No__4_2_3BRA_MEP2"/>
      <sheetName val="Bill_5_1_Roads_&amp;_Parking2"/>
      <sheetName val="Bill_5_2_Walkways2"/>
      <sheetName val="Bill_5_3_Stormwater_Drainage2"/>
      <sheetName val="Bill_5_4_Retaining_Walls2"/>
      <sheetName val="Bill_5_5_Main_Gate2"/>
      <sheetName val="Chart_data2"/>
      <sheetName val="CASHFLOW_CODES2"/>
      <sheetName val="Bill_No__3_1_2BRA3"/>
      <sheetName val="Bill_No__3_2_3BRA3"/>
      <sheetName val="Bill_No__4_1_2BRA_MEP3"/>
      <sheetName val="Bill_No__4_2_3BRA_MEP3"/>
      <sheetName val="Bill_5_1_Roads_&amp;_Parking3"/>
      <sheetName val="Bill_5_2_Walkways3"/>
      <sheetName val="Bill_5_3_Stormwater_Drainage3"/>
      <sheetName val="Bill_5_4_Retaining_Walls3"/>
      <sheetName val="Bill_5_5_Main_Gate3"/>
      <sheetName val="Chart_data3"/>
      <sheetName val="CASHFLOW_CODES3"/>
      <sheetName val="Bill_No__3_1_2BRA4"/>
      <sheetName val="Bill_No__3_2_3BRA4"/>
      <sheetName val="Bill_No__4_1_2BRA_MEP4"/>
      <sheetName val="Bill_No__4_2_3BRA_MEP4"/>
      <sheetName val="Bill_5_1_Roads_&amp;_Parking4"/>
      <sheetName val="Bill_5_2_Walkways4"/>
      <sheetName val="Bill_5_3_Stormwater_Drainage4"/>
      <sheetName val="Bill_5_4_Retaining_Walls4"/>
      <sheetName val="Bill_5_5_Main_Gate4"/>
      <sheetName val="Chart_data4"/>
      <sheetName val="CASHFLOW_CODES4"/>
      <sheetName val="Exc"/>
      <sheetName val="BS-Notes"/>
      <sheetName val="Bill No. 3.4 S1 BRA"/>
      <sheetName val="Bill No. 3.5 1BRA"/>
      <sheetName val="dBase"/>
      <sheetName val="Staff Acco."/>
      <sheetName val="CONCRETE"/>
      <sheetName val="EDGES"/>
      <sheetName val="JOINTS"/>
      <sheetName val="SUPERSTRUCTURE"/>
      <sheetName val="HAKEDİŞ "/>
      <sheetName val="Data2"/>
      <sheetName val="Bl.1 P&amp;G"/>
      <sheetName val="B1.3 External works"/>
      <sheetName val="Addedum"/>
      <sheetName val="Summary "/>
      <sheetName val="Bl.1 P &amp; G"/>
      <sheetName val="Bl. 3 External  works"/>
      <sheetName val="Summary 1"/>
      <sheetName val="Sheet1"/>
    </sheetNames>
    <sheetDataSet>
      <sheetData sheetId="0"/>
      <sheetData sheetId="1" refreshError="1"/>
      <sheetData sheetId="2" refreshError="1"/>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T-INPUT"/>
      <sheetName val="CRT-SUM"/>
      <sheetName val="CRT-DETAIL"/>
      <sheetName val="CRT-JBCC"/>
      <sheetName val="Haylett"/>
      <sheetName val="PROGRESS REPORT"/>
      <sheetName val="FR-BLDRSWRK-INPUT"/>
      <sheetName val="FR-INDEX - GENERAL INFO"/>
      <sheetName val="FR-FINAL-SUM"/>
      <sheetName val="FR-SUMMERY"/>
      <sheetName val="FR-PRLIMS-DETAIL"/>
      <sheetName val="FR-BUILDERSWORK-DETAIL"/>
      <sheetName val="FR-PROVSNL-SUM-DETAIL"/>
      <sheetName val="CONTINGENCIES"/>
      <sheetName val="ESCALATION"/>
      <sheetName val="FR-PROFF-FEES"/>
      <sheetName val="FR-IUC."/>
      <sheetName val="FR-AI"/>
      <sheetName val="FR-S.I.-"/>
      <sheetName val="VAT"/>
      <sheetName val="Construction Cashflow"/>
      <sheetName val="PROGRESSIVE CASHFLOW CH 1"/>
      <sheetName val="Monthly cashflow CHART2"/>
      <sheetName val="prof-fee-cashflow"/>
      <sheetName val="prof fee chart 1"/>
      <sheetName val="prof-fee monthly"/>
      <sheetName val="Project cashflow"/>
      <sheetName val="FR_SUMMERY"/>
      <sheetName val="FR_PRLIMS_DETAIL"/>
      <sheetName val="AREAS"/>
      <sheetName val="WORKINGS"/>
      <sheetName val="VIABILITY"/>
      <sheetName val="Subcontracts"/>
      <sheetName val="Trades"/>
      <sheetName val="Cover"/>
      <sheetName val="Index"/>
      <sheetName val="General info"/>
      <sheetName val="FINREP 7"/>
      <sheetName val="Site instruction"/>
      <sheetName val="Fees Cashflow "/>
      <sheetName val="Project Cashflow "/>
      <sheetName val="Feecalc1"/>
      <sheetName val="Comparison"/>
      <sheetName val="Comparison (2)"/>
      <sheetName val="Comparison (3)"/>
      <sheetName val="Sheet1"/>
      <sheetName val="Intermediary Phase Cashflow"/>
      <sheetName val="EJI-SBM"/>
      <sheetName val="PROGRESS_REPORT3"/>
      <sheetName val="FR-INDEX_-_GENERAL_INFO3"/>
      <sheetName val="FR-IUC_3"/>
      <sheetName val="FR-S_I_-3"/>
      <sheetName val="Construction_Cashflow3"/>
      <sheetName val="PROGRESSIVE_CASHFLOW_CH_13"/>
      <sheetName val="Monthly_cashflow_CHART23"/>
      <sheetName val="prof_fee_chart_13"/>
      <sheetName val="prof-fee_monthly3"/>
      <sheetName val="Project_cashflow3"/>
      <sheetName val="General_info3"/>
      <sheetName val="FINREP_73"/>
      <sheetName val="Site_instruction3"/>
      <sheetName val="Fees_Cashflow_3"/>
      <sheetName val="Project_Cashflow_3"/>
      <sheetName val="Comparison_(2)3"/>
      <sheetName val="Comparison_(3)3"/>
      <sheetName val="Intermediary_Phase_Cashflow3"/>
      <sheetName val="PROGRESS_REPORT2"/>
      <sheetName val="FR-INDEX_-_GENERAL_INFO2"/>
      <sheetName val="FR-IUC_2"/>
      <sheetName val="FR-S_I_-2"/>
      <sheetName val="Construction_Cashflow2"/>
      <sheetName val="PROGRESSIVE_CASHFLOW_CH_12"/>
      <sheetName val="Monthly_cashflow_CHART22"/>
      <sheetName val="prof_fee_chart_12"/>
      <sheetName val="prof-fee_monthly2"/>
      <sheetName val="Project_cashflow2"/>
      <sheetName val="General_info2"/>
      <sheetName val="FINREP_72"/>
      <sheetName val="Site_instruction2"/>
      <sheetName val="Fees_Cashflow_2"/>
      <sheetName val="Project_Cashflow_2"/>
      <sheetName val="Comparison_(2)2"/>
      <sheetName val="Comparison_(3)2"/>
      <sheetName val="Intermediary_Phase_Cashflow2"/>
      <sheetName val="PROGRESS_REPORT"/>
      <sheetName val="FR-INDEX_-_GENERAL_INFO"/>
      <sheetName val="FR-IUC_"/>
      <sheetName val="FR-S_I_-"/>
      <sheetName val="Construction_Cashflow"/>
      <sheetName val="PROGRESSIVE_CASHFLOW_CH_1"/>
      <sheetName val="Monthly_cashflow_CHART2"/>
      <sheetName val="prof_fee_chart_1"/>
      <sheetName val="prof-fee_monthly"/>
      <sheetName val="Project_cashflow"/>
      <sheetName val="General_info"/>
      <sheetName val="FINREP_7"/>
      <sheetName val="Site_instruction"/>
      <sheetName val="Fees_Cashflow_"/>
      <sheetName val="Project_Cashflow_"/>
      <sheetName val="Comparison_(2)"/>
      <sheetName val="Comparison_(3)"/>
      <sheetName val="Intermediary_Phase_Cashflow"/>
      <sheetName val="PROGRESS_REPORT1"/>
      <sheetName val="FR-INDEX_-_GENERAL_INFO1"/>
      <sheetName val="FR-IUC_1"/>
      <sheetName val="FR-S_I_-1"/>
      <sheetName val="Construction_Cashflow1"/>
      <sheetName val="PROGRESSIVE_CASHFLOW_CH_11"/>
      <sheetName val="Monthly_cashflow_CHART21"/>
      <sheetName val="prof_fee_chart_11"/>
      <sheetName val="prof-fee_monthly1"/>
      <sheetName val="Project_cashflow1"/>
      <sheetName val="General_info1"/>
      <sheetName val="FINREP_71"/>
      <sheetName val="Site_instruction1"/>
      <sheetName val="Fees_Cashflow_1"/>
      <sheetName val="Project_Cashflow_1"/>
      <sheetName val="Comparison_(2)1"/>
      <sheetName val="Comparison_(3)1"/>
      <sheetName val="Intermediary_Phase_Cashflow1"/>
      <sheetName val="PROGRESS_REPORT4"/>
      <sheetName val="FR-INDEX_-_GENERAL_INFO4"/>
      <sheetName val="FR-IUC_4"/>
      <sheetName val="FR-S_I_-4"/>
      <sheetName val="Construction_Cashflow4"/>
      <sheetName val="PROGRESSIVE_CASHFLOW_CH_14"/>
      <sheetName val="Monthly_cashflow_CHART24"/>
      <sheetName val="prof_fee_chart_14"/>
      <sheetName val="prof-fee_monthly4"/>
      <sheetName val="Project_cashflow4"/>
      <sheetName val="General_info4"/>
      <sheetName val="FINREP_74"/>
      <sheetName val="Site_instruction4"/>
      <sheetName val="Fees_Cashflow_4"/>
      <sheetName val="Project_Cashflow_4"/>
      <sheetName val="Comparison_(2)4"/>
      <sheetName val="Comparison_(3)4"/>
      <sheetName val="Intermediary_Phase_Cashflow4"/>
      <sheetName val="PROGRESS_REPORT6"/>
      <sheetName val="FR-INDEX_-_GENERAL_INFO6"/>
      <sheetName val="FR-IUC_6"/>
      <sheetName val="FR-S_I_-6"/>
      <sheetName val="Construction_Cashflow6"/>
      <sheetName val="PROGRESSIVE_CASHFLOW_CH_16"/>
      <sheetName val="Monthly_cashflow_CHART26"/>
      <sheetName val="prof_fee_chart_16"/>
      <sheetName val="prof-fee_monthly6"/>
      <sheetName val="Project_cashflow6"/>
      <sheetName val="General_info6"/>
      <sheetName val="FINREP_76"/>
      <sheetName val="Site_instruction6"/>
      <sheetName val="Fees_Cashflow_6"/>
      <sheetName val="Project_Cashflow_6"/>
      <sheetName val="Comparison_(2)6"/>
      <sheetName val="Comparison_(3)6"/>
      <sheetName val="Intermediary_Phase_Cashflow6"/>
      <sheetName val="PROGRESS_REPORT5"/>
      <sheetName val="FR-INDEX_-_GENERAL_INFO5"/>
      <sheetName val="FR-IUC_5"/>
      <sheetName val="FR-S_I_-5"/>
      <sheetName val="Construction_Cashflow5"/>
      <sheetName val="PROGRESSIVE_CASHFLOW_CH_15"/>
      <sheetName val="Monthly_cashflow_CHART25"/>
      <sheetName val="prof_fee_chart_15"/>
      <sheetName val="prof-fee_monthly5"/>
      <sheetName val="Project_cashflow5"/>
      <sheetName val="General_info5"/>
      <sheetName val="FINREP_75"/>
      <sheetName val="Site_instruction5"/>
      <sheetName val="Fees_Cashflow_5"/>
      <sheetName val="Project_Cashflow_5"/>
      <sheetName val="Comparison_(2)5"/>
      <sheetName val="Comparison_(3)5"/>
      <sheetName val="Intermediary_Phase_Cashflow5"/>
      <sheetName val="PROGRESS_REPORT7"/>
      <sheetName val="FR-INDEX_-_GENERAL_INFO7"/>
      <sheetName val="FR-IUC_7"/>
      <sheetName val="FR-S_I_-7"/>
      <sheetName val="Construction_Cashflow7"/>
      <sheetName val="PROGRESSIVE_CASHFLOW_CH_17"/>
      <sheetName val="Monthly_cashflow_CHART27"/>
      <sheetName val="prof_fee_chart_17"/>
      <sheetName val="prof-fee_monthly7"/>
      <sheetName val="Project_cashflow7"/>
      <sheetName val="General_info7"/>
      <sheetName val="FINREP_77"/>
      <sheetName val="Site_instruction7"/>
      <sheetName val="Fees_Cashflow_7"/>
      <sheetName val="Project_Cashflow_7"/>
      <sheetName val="Comparison_(2)7"/>
      <sheetName val="Comparison_(3)7"/>
      <sheetName val="Intermediary_Phase_Cashflow7"/>
      <sheetName val="PROGRESS_REPORT8"/>
      <sheetName val="FR-INDEX_-_GENERAL_INFO8"/>
      <sheetName val="FR-IUC_8"/>
      <sheetName val="FR-S_I_-8"/>
      <sheetName val="Construction_Cashflow8"/>
      <sheetName val="PROGRESSIVE_CASHFLOW_CH_18"/>
      <sheetName val="Monthly_cashflow_CHART28"/>
      <sheetName val="prof_fee_chart_18"/>
      <sheetName val="prof-fee_monthly8"/>
      <sheetName val="Project_cashflow8"/>
      <sheetName val="General_info8"/>
      <sheetName val="FINREP_78"/>
      <sheetName val="Site_instruction8"/>
      <sheetName val="Fees_Cashflow_8"/>
      <sheetName val="Project_Cashflow_8"/>
      <sheetName val="Comparison_(2)8"/>
      <sheetName val="Comparison_(3)8"/>
      <sheetName val="Intermediary_Phase_Cashflow8"/>
      <sheetName val="PROGRESS_REPORT12"/>
      <sheetName val="FR-INDEX_-_GENERAL_INFO12"/>
      <sheetName val="FR-IUC_12"/>
      <sheetName val="FR-S_I_-12"/>
      <sheetName val="Construction_Cashflow12"/>
      <sheetName val="PROGRESSIVE_CASHFLOW_CH_112"/>
      <sheetName val="Monthly_cashflow_CHART212"/>
      <sheetName val="prof_fee_chart_112"/>
      <sheetName val="prof-fee_monthly12"/>
      <sheetName val="Project_cashflow12"/>
      <sheetName val="General_info12"/>
      <sheetName val="FINREP_712"/>
      <sheetName val="Site_instruction12"/>
      <sheetName val="Fees_Cashflow_12"/>
      <sheetName val="Project_Cashflow_12"/>
      <sheetName val="Comparison_(2)12"/>
      <sheetName val="Comparison_(3)12"/>
      <sheetName val="Intermediary_Phase_Cashflow12"/>
      <sheetName val="PROGRESS_REPORT10"/>
      <sheetName val="FR-INDEX_-_GENERAL_INFO10"/>
      <sheetName val="FR-IUC_10"/>
      <sheetName val="FR-S_I_-10"/>
      <sheetName val="Construction_Cashflow10"/>
      <sheetName val="PROGRESSIVE_CASHFLOW_CH_110"/>
      <sheetName val="Monthly_cashflow_CHART210"/>
      <sheetName val="prof_fee_chart_110"/>
      <sheetName val="prof-fee_monthly10"/>
      <sheetName val="Project_cashflow10"/>
      <sheetName val="General_info10"/>
      <sheetName val="FINREP_710"/>
      <sheetName val="Site_instruction10"/>
      <sheetName val="Fees_Cashflow_10"/>
      <sheetName val="Project_Cashflow_10"/>
      <sheetName val="Comparison_(2)10"/>
      <sheetName val="Comparison_(3)10"/>
      <sheetName val="Intermediary_Phase_Cashflow10"/>
      <sheetName val="PROGRESS_REPORT9"/>
      <sheetName val="FR-INDEX_-_GENERAL_INFO9"/>
      <sheetName val="FR-IUC_9"/>
      <sheetName val="FR-S_I_-9"/>
      <sheetName val="Construction_Cashflow9"/>
      <sheetName val="PROGRESSIVE_CASHFLOW_CH_19"/>
      <sheetName val="Monthly_cashflow_CHART29"/>
      <sheetName val="prof_fee_chart_19"/>
      <sheetName val="prof-fee_monthly9"/>
      <sheetName val="Project_cashflow9"/>
      <sheetName val="General_info9"/>
      <sheetName val="FINREP_79"/>
      <sheetName val="Site_instruction9"/>
      <sheetName val="Fees_Cashflow_9"/>
      <sheetName val="Project_Cashflow_9"/>
      <sheetName val="Comparison_(2)9"/>
      <sheetName val="Comparison_(3)9"/>
      <sheetName val="Intermediary_Phase_Cashflow9"/>
      <sheetName val="PROGRESS_REPORT11"/>
      <sheetName val="FR-INDEX_-_GENERAL_INFO11"/>
      <sheetName val="FR-IUC_11"/>
      <sheetName val="FR-S_I_-11"/>
      <sheetName val="Construction_Cashflow11"/>
      <sheetName val="PROGRESSIVE_CASHFLOW_CH_111"/>
      <sheetName val="Monthly_cashflow_CHART211"/>
      <sheetName val="prof_fee_chart_111"/>
      <sheetName val="prof-fee_monthly11"/>
      <sheetName val="Project_cashflow11"/>
      <sheetName val="General_info11"/>
      <sheetName val="FINREP_711"/>
      <sheetName val="Site_instruction11"/>
      <sheetName val="Fees_Cashflow_11"/>
      <sheetName val="Project_Cashflow_11"/>
      <sheetName val="Comparison_(2)11"/>
      <sheetName val="Comparison_(3)11"/>
      <sheetName val="Intermediary_Phase_Cashflow11"/>
      <sheetName val="PROGRESS_REPORT14"/>
      <sheetName val="FR-INDEX_-_GENERAL_INFO14"/>
      <sheetName val="FR-IUC_14"/>
      <sheetName val="FR-S_I_-14"/>
      <sheetName val="Construction_Cashflow14"/>
      <sheetName val="PROGRESSIVE_CASHFLOW_CH_114"/>
      <sheetName val="Monthly_cashflow_CHART214"/>
      <sheetName val="prof_fee_chart_114"/>
      <sheetName val="prof-fee_monthly14"/>
      <sheetName val="Project_cashflow14"/>
      <sheetName val="General_info14"/>
      <sheetName val="FINREP_714"/>
      <sheetName val="Site_instruction14"/>
      <sheetName val="Fees_Cashflow_14"/>
      <sheetName val="Project_Cashflow_14"/>
      <sheetName val="Comparison_(2)14"/>
      <sheetName val="Comparison_(3)14"/>
      <sheetName val="Intermediary_Phase_Cashflow14"/>
      <sheetName val="PROGRESS_REPORT13"/>
      <sheetName val="FR-INDEX_-_GENERAL_INFO13"/>
      <sheetName val="FR-IUC_13"/>
      <sheetName val="FR-S_I_-13"/>
      <sheetName val="Construction_Cashflow13"/>
      <sheetName val="PROGRESSIVE_CASHFLOW_CH_113"/>
      <sheetName val="Monthly_cashflow_CHART213"/>
      <sheetName val="prof_fee_chart_113"/>
      <sheetName val="prof-fee_monthly13"/>
      <sheetName val="Project_cashflow13"/>
      <sheetName val="General_info13"/>
      <sheetName val="FINREP_713"/>
      <sheetName val="Site_instruction13"/>
      <sheetName val="Fees_Cashflow_13"/>
      <sheetName val="Project_Cashflow_13"/>
      <sheetName val="Comparison_(2)13"/>
      <sheetName val="Comparison_(3)13"/>
      <sheetName val="Intermediary_Phase_Cashflow13"/>
      <sheetName val="PROGRESS_REPORT15"/>
      <sheetName val="FR-INDEX_-_GENERAL_INFO15"/>
      <sheetName val="FR-IUC_15"/>
      <sheetName val="FR-S_I_-15"/>
      <sheetName val="Construction_Cashflow15"/>
      <sheetName val="PROGRESSIVE_CASHFLOW_CH_115"/>
      <sheetName val="Monthly_cashflow_CHART215"/>
      <sheetName val="prof_fee_chart_115"/>
      <sheetName val="prof-fee_monthly15"/>
      <sheetName val="Project_cashflow15"/>
      <sheetName val="General_info15"/>
      <sheetName val="FINREP_715"/>
      <sheetName val="Site_instruction15"/>
      <sheetName val="Fees_Cashflow_15"/>
      <sheetName val="Project_Cashflow_15"/>
      <sheetName val="Comparison_(2)15"/>
      <sheetName val="Comparison_(3)15"/>
      <sheetName val="Intermediary_Phase_Cashflow15"/>
      <sheetName val="PROGRESS_REPORT16"/>
      <sheetName val="FR-INDEX_-_GENERAL_INFO16"/>
      <sheetName val="FR-IUC_16"/>
      <sheetName val="FR-S_I_-16"/>
      <sheetName val="Construction_Cashflow16"/>
      <sheetName val="PROGRESSIVE_CASHFLOW_CH_116"/>
      <sheetName val="Monthly_cashflow_CHART216"/>
      <sheetName val="prof_fee_chart_116"/>
      <sheetName val="prof-fee_monthly16"/>
      <sheetName val="Project_cashflow16"/>
      <sheetName val="General_info16"/>
      <sheetName val="FINREP_716"/>
      <sheetName val="Site_instruction16"/>
      <sheetName val="Fees_Cashflow_16"/>
      <sheetName val="Project_Cashflow_16"/>
      <sheetName val="Comparison_(2)16"/>
      <sheetName val="Comparison_(3)16"/>
      <sheetName val="Intermediary_Phase_Cashflow16"/>
      <sheetName val="PROGRESS_REPORT17"/>
      <sheetName val="FR-INDEX_-_GENERAL_INFO17"/>
      <sheetName val="FR-IUC_17"/>
      <sheetName val="FR-S_I_-17"/>
      <sheetName val="Construction_Cashflow17"/>
      <sheetName val="PROGRESSIVE_CASHFLOW_CH_117"/>
      <sheetName val="Monthly_cashflow_CHART217"/>
      <sheetName val="prof_fee_chart_117"/>
      <sheetName val="prof-fee_monthly17"/>
      <sheetName val="Project_cashflow17"/>
      <sheetName val="General_info17"/>
      <sheetName val="FINREP_717"/>
      <sheetName val="Site_instruction17"/>
      <sheetName val="Fees_Cashflow_17"/>
      <sheetName val="Project_Cashflow_17"/>
      <sheetName val="Comparison_(2)17"/>
      <sheetName val="Comparison_(3)17"/>
      <sheetName val="Intermediary_Phase_Cashflow17"/>
      <sheetName val="PROGRESS_REPORT18"/>
      <sheetName val="FR-INDEX_-_GENERAL_INFO18"/>
      <sheetName val="FR-IUC_18"/>
      <sheetName val="FR-S_I_-18"/>
      <sheetName val="Construction_Cashflow18"/>
      <sheetName val="PROGRESSIVE_CASHFLOW_CH_118"/>
      <sheetName val="Monthly_cashflow_CHART218"/>
      <sheetName val="prof_fee_chart_118"/>
      <sheetName val="prof-fee_monthly18"/>
      <sheetName val="Project_cashflow18"/>
      <sheetName val="General_info18"/>
      <sheetName val="FINREP_718"/>
      <sheetName val="Site_instruction18"/>
      <sheetName val="Fees_Cashflow_18"/>
      <sheetName val="Project_Cashflow_18"/>
      <sheetName val="Comparison_(2)18"/>
      <sheetName val="Comparison_(3)18"/>
      <sheetName val="Intermediary_Phase_Cashflow18"/>
      <sheetName val="PROGRESS_REPORT20"/>
      <sheetName val="FR-INDEX_-_GENERAL_INFO20"/>
      <sheetName val="FR-IUC_20"/>
      <sheetName val="FR-S_I_-20"/>
      <sheetName val="Construction_Cashflow20"/>
      <sheetName val="PROGRESSIVE_CASHFLOW_CH_120"/>
      <sheetName val="Monthly_cashflow_CHART220"/>
      <sheetName val="prof_fee_chart_120"/>
      <sheetName val="prof-fee_monthly20"/>
      <sheetName val="Project_cashflow20"/>
      <sheetName val="General_info20"/>
      <sheetName val="FINREP_720"/>
      <sheetName val="Site_instruction20"/>
      <sheetName val="Fees_Cashflow_20"/>
      <sheetName val="Project_Cashflow_20"/>
      <sheetName val="Comparison_(2)20"/>
      <sheetName val="Comparison_(3)20"/>
      <sheetName val="Intermediary_Phase_Cashflow20"/>
      <sheetName val="PROGRESS_REPORT19"/>
      <sheetName val="FR-INDEX_-_GENERAL_INFO19"/>
      <sheetName val="FR-IUC_19"/>
      <sheetName val="FR-S_I_-19"/>
      <sheetName val="Construction_Cashflow19"/>
      <sheetName val="PROGRESSIVE_CASHFLOW_CH_119"/>
      <sheetName val="Monthly_cashflow_CHART219"/>
      <sheetName val="prof_fee_chart_119"/>
      <sheetName val="prof-fee_monthly19"/>
      <sheetName val="Project_cashflow19"/>
      <sheetName val="General_info19"/>
      <sheetName val="FINREP_719"/>
      <sheetName val="Site_instruction19"/>
      <sheetName val="Fees_Cashflow_19"/>
      <sheetName val="Project_Cashflow_19"/>
      <sheetName val="Comparison_(2)19"/>
      <sheetName val="Comparison_(3)19"/>
      <sheetName val="Intermediary_Phase_Cashflow19"/>
      <sheetName val="PROGRESS_REPORT21"/>
      <sheetName val="FR-INDEX_-_GENERAL_INFO21"/>
      <sheetName val="FR-IUC_21"/>
      <sheetName val="FR-S_I_-21"/>
      <sheetName val="Construction_Cashflow21"/>
      <sheetName val="PROGRESSIVE_CASHFLOW_CH_121"/>
      <sheetName val="Monthly_cashflow_CHART221"/>
      <sheetName val="prof_fee_chart_121"/>
      <sheetName val="prof-fee_monthly21"/>
      <sheetName val="Project_cashflow21"/>
      <sheetName val="General_info21"/>
      <sheetName val="FINREP_721"/>
      <sheetName val="Site_instruction21"/>
      <sheetName val="Fees_Cashflow_21"/>
      <sheetName val="Project_Cashflow_21"/>
      <sheetName val="Comparison_(2)21"/>
      <sheetName val="Comparison_(3)21"/>
      <sheetName val="Intermediary_Phase_Cashflow21"/>
    </sheetNames>
    <sheetDataSet>
      <sheetData sheetId="0"/>
      <sheetData sheetId="1"/>
      <sheetData sheetId="2"/>
      <sheetData sheetId="3">
        <row r="7">
          <cell r="G7">
            <v>36552</v>
          </cell>
        </row>
      </sheetData>
      <sheetData sheetId="4"/>
      <sheetData sheetId="5"/>
      <sheetData sheetId="6"/>
      <sheetData sheetId="7"/>
      <sheetData sheetId="8"/>
      <sheetData sheetId="9" refreshError="1">
        <row r="8">
          <cell r="B8" t="str">
            <v>A.1</v>
          </cell>
          <cell r="C8" t="str">
            <v>PRELIMINARIES</v>
          </cell>
          <cell r="G8">
            <v>500000</v>
          </cell>
          <cell r="H8">
            <v>0</v>
          </cell>
          <cell r="L8">
            <v>0</v>
          </cell>
        </row>
        <row r="21">
          <cell r="B21" t="str">
            <v>A2.1</v>
          </cell>
          <cell r="C21" t="str">
            <v>ALTERATIONS</v>
          </cell>
          <cell r="G21">
            <v>437722</v>
          </cell>
          <cell r="L21">
            <v>0</v>
          </cell>
        </row>
        <row r="22">
          <cell r="B22" t="str">
            <v>A2.2</v>
          </cell>
          <cell r="C22" t="str">
            <v xml:space="preserve">EARTHWORKS </v>
          </cell>
          <cell r="G22">
            <v>0</v>
          </cell>
          <cell r="L22">
            <v>0</v>
          </cell>
        </row>
        <row r="23">
          <cell r="B23" t="str">
            <v>A2.3</v>
          </cell>
          <cell r="C23" t="str">
            <v>CONCRETE, FORMWORK &amp; REINFORCEMENT</v>
          </cell>
          <cell r="G23">
            <v>0</v>
          </cell>
          <cell r="L23">
            <v>0</v>
          </cell>
        </row>
        <row r="24">
          <cell r="B24" t="str">
            <v>A2.4</v>
          </cell>
          <cell r="C24" t="str">
            <v>PRECAST CONCRETE</v>
          </cell>
          <cell r="G24">
            <v>0</v>
          </cell>
          <cell r="L24">
            <v>0</v>
          </cell>
        </row>
        <row r="25">
          <cell r="B25" t="str">
            <v>A2.5</v>
          </cell>
          <cell r="C25" t="str">
            <v>MASONRY</v>
          </cell>
          <cell r="G25">
            <v>63389</v>
          </cell>
          <cell r="L25">
            <v>0</v>
          </cell>
        </row>
        <row r="26">
          <cell r="B26" t="str">
            <v>A2.6</v>
          </cell>
          <cell r="C26" t="str">
            <v>WATERPROOFING</v>
          </cell>
          <cell r="G26">
            <v>0</v>
          </cell>
          <cell r="L26">
            <v>0</v>
          </cell>
        </row>
        <row r="27">
          <cell r="B27" t="str">
            <v>A2.7</v>
          </cell>
          <cell r="C27" t="str">
            <v>ROOF COVERINGS, ETC.</v>
          </cell>
          <cell r="G27">
            <v>0</v>
          </cell>
          <cell r="L27">
            <v>0</v>
          </cell>
        </row>
        <row r="28">
          <cell r="B28" t="str">
            <v>A2.8</v>
          </cell>
          <cell r="C28" t="str">
            <v>CARPENTRY &amp; JOINERY</v>
          </cell>
          <cell r="G28">
            <v>73850</v>
          </cell>
          <cell r="L28">
            <v>0</v>
          </cell>
        </row>
        <row r="29">
          <cell r="B29" t="str">
            <v>A2.9</v>
          </cell>
          <cell r="C29" t="str">
            <v>CEILINGS, PARTITIONS, ETC.</v>
          </cell>
          <cell r="G29">
            <v>17750</v>
          </cell>
          <cell r="L29">
            <v>0</v>
          </cell>
        </row>
        <row r="30">
          <cell r="B30" t="str">
            <v>A2.10</v>
          </cell>
          <cell r="C30" t="str">
            <v>FLOOR COVERINGS, PLASTIC LININGS, ETC.</v>
          </cell>
          <cell r="G30">
            <v>164820</v>
          </cell>
          <cell r="L30">
            <v>0</v>
          </cell>
        </row>
        <row r="31">
          <cell r="B31" t="str">
            <v>A2.11</v>
          </cell>
          <cell r="C31" t="str">
            <v>IRONMONGERY</v>
          </cell>
          <cell r="G31">
            <v>250</v>
          </cell>
          <cell r="L31">
            <v>0</v>
          </cell>
        </row>
        <row r="32">
          <cell r="B32" t="str">
            <v>A2.12</v>
          </cell>
          <cell r="C32" t="str">
            <v>STRUCTURAL STEELWORK</v>
          </cell>
          <cell r="G32">
            <v>0</v>
          </cell>
          <cell r="L32">
            <v>0</v>
          </cell>
        </row>
        <row r="33">
          <cell r="B33" t="str">
            <v>A2.13</v>
          </cell>
          <cell r="C33" t="str">
            <v>METALWORK</v>
          </cell>
          <cell r="G33">
            <v>21710</v>
          </cell>
          <cell r="L33">
            <v>0</v>
          </cell>
        </row>
        <row r="34">
          <cell r="B34" t="str">
            <v>A2.14</v>
          </cell>
          <cell r="C34" t="str">
            <v>PLASTERING</v>
          </cell>
          <cell r="G34">
            <v>800</v>
          </cell>
          <cell r="L34">
            <v>0</v>
          </cell>
        </row>
        <row r="35">
          <cell r="B35" t="str">
            <v>A2.15</v>
          </cell>
          <cell r="C35" t="str">
            <v>TILING</v>
          </cell>
          <cell r="G35">
            <v>1515</v>
          </cell>
          <cell r="L35">
            <v>0</v>
          </cell>
        </row>
        <row r="36">
          <cell r="B36" t="str">
            <v>A2.16</v>
          </cell>
          <cell r="C36" t="str">
            <v>PLUMBING &amp; DRAINAGE</v>
          </cell>
          <cell r="G36">
            <v>0</v>
          </cell>
          <cell r="L36">
            <v>0</v>
          </cell>
        </row>
        <row r="37">
          <cell r="B37" t="str">
            <v>A2.17</v>
          </cell>
          <cell r="C37" t="str">
            <v>PAINTWORK</v>
          </cell>
          <cell r="G37">
            <v>947457</v>
          </cell>
          <cell r="L37">
            <v>0</v>
          </cell>
        </row>
        <row r="38">
          <cell r="B38" t="str">
            <v>A2.18</v>
          </cell>
          <cell r="C38" t="str">
            <v>PAPERHNGING</v>
          </cell>
          <cell r="G38">
            <v>0</v>
          </cell>
          <cell r="L38">
            <v>0</v>
          </cell>
        </row>
        <row r="39">
          <cell r="B39" t="str">
            <v>A2.19</v>
          </cell>
          <cell r="C39" t="str">
            <v>EXTERNAL WORKS</v>
          </cell>
          <cell r="G39">
            <v>0</v>
          </cell>
          <cell r="L39">
            <v>0</v>
          </cell>
        </row>
        <row r="44">
          <cell r="C44" t="str">
            <v>MATERIALS ON SITE</v>
          </cell>
        </row>
        <row r="55">
          <cell r="C55" t="str">
            <v xml:space="preserve">AIR-CONDITIONING &amp; VENTILATION </v>
          </cell>
          <cell r="G55">
            <v>1300000</v>
          </cell>
          <cell r="L55">
            <v>0</v>
          </cell>
        </row>
        <row r="56">
          <cell r="C56" t="str">
            <v>ELECTRICAL</v>
          </cell>
          <cell r="G56">
            <v>1130000</v>
          </cell>
          <cell r="L56">
            <v>0</v>
          </cell>
        </row>
        <row r="57">
          <cell r="C57" t="str">
            <v>FIRE DETECTION</v>
          </cell>
          <cell r="G57">
            <v>483000</v>
          </cell>
          <cell r="L57">
            <v>0</v>
          </cell>
        </row>
        <row r="58">
          <cell r="C58" t="str">
            <v>SECURITY</v>
          </cell>
          <cell r="G58">
            <v>620000</v>
          </cell>
          <cell r="L58">
            <v>0</v>
          </cell>
        </row>
        <row r="59">
          <cell r="C59" t="str">
            <v>SIGNAGE</v>
          </cell>
          <cell r="G59" t="str">
            <v>INCL (A.2)</v>
          </cell>
          <cell r="L59">
            <v>0</v>
          </cell>
        </row>
        <row r="60">
          <cell r="L60">
            <v>0</v>
          </cell>
        </row>
        <row r="61">
          <cell r="L61">
            <v>0</v>
          </cell>
        </row>
        <row r="62">
          <cell r="L62">
            <v>0</v>
          </cell>
        </row>
        <row r="63">
          <cell r="L63">
            <v>0</v>
          </cell>
        </row>
        <row r="64">
          <cell r="L64">
            <v>0</v>
          </cell>
        </row>
        <row r="65">
          <cell r="L65">
            <v>0</v>
          </cell>
        </row>
        <row r="66">
          <cell r="L66">
            <v>0</v>
          </cell>
        </row>
        <row r="67">
          <cell r="L67">
            <v>0</v>
          </cell>
        </row>
      </sheetData>
      <sheetData sheetId="10" refreshError="1">
        <row r="10">
          <cell r="B10" t="str">
            <v>A.1</v>
          </cell>
          <cell r="C10" t="str">
            <v>PRELIMINARIES</v>
          </cell>
          <cell r="G10">
            <v>500000</v>
          </cell>
        </row>
        <row r="12">
          <cell r="C12" t="str">
            <v>SECTION A</v>
          </cell>
        </row>
        <row r="13">
          <cell r="C13" t="str">
            <v>PREPARATION</v>
          </cell>
        </row>
        <row r="14">
          <cell r="B14" t="str">
            <v>A1.1</v>
          </cell>
          <cell r="C14" t="str">
            <v>Contractors representative</v>
          </cell>
          <cell r="M14">
            <v>1</v>
          </cell>
        </row>
        <row r="15">
          <cell r="B15" t="str">
            <v>A1.2</v>
          </cell>
          <cell r="C15" t="str">
            <v>Works insurances</v>
          </cell>
          <cell r="M15">
            <v>2</v>
          </cell>
        </row>
        <row r="16">
          <cell r="B16" t="str">
            <v>A1.3</v>
          </cell>
          <cell r="C16" t="str">
            <v>Liability insurance</v>
          </cell>
          <cell r="M16">
            <v>3</v>
          </cell>
        </row>
        <row r="17">
          <cell r="B17" t="str">
            <v>A1.4</v>
          </cell>
          <cell r="C17" t="str">
            <v>Construction guarantee</v>
          </cell>
          <cell r="M17">
            <v>4</v>
          </cell>
        </row>
        <row r="18">
          <cell r="B18" t="str">
            <v>A1.4.b</v>
          </cell>
          <cell r="C18" t="str">
            <v>CPAP</v>
          </cell>
          <cell r="M18">
            <v>5</v>
          </cell>
        </row>
        <row r="20">
          <cell r="C20" t="str">
            <v>SECTION B</v>
          </cell>
        </row>
        <row r="21">
          <cell r="C21" t="str">
            <v>MANAGEMENT OF CONTRACT</v>
          </cell>
        </row>
        <row r="22">
          <cell r="B22" t="str">
            <v>A1.5</v>
          </cell>
          <cell r="C22" t="str">
            <v>Management of works</v>
          </cell>
        </row>
        <row r="23">
          <cell r="B23" t="str">
            <v>A1.5.a</v>
          </cell>
          <cell r="C23" t="str">
            <v>Time</v>
          </cell>
        </row>
        <row r="25">
          <cell r="C25" t="str">
            <v>TEMPORARY WORKS AND PLANT</v>
          </cell>
        </row>
        <row r="26">
          <cell r="B26" t="str">
            <v>A1.6</v>
          </cell>
          <cell r="C26" t="str">
            <v>Enclosure of works</v>
          </cell>
        </row>
        <row r="27">
          <cell r="B27" t="str">
            <v>A1.7</v>
          </cell>
          <cell r="C27" t="str">
            <v>Plant and equipment</v>
          </cell>
        </row>
        <row r="28">
          <cell r="B28" t="str">
            <v>A1.7.a</v>
          </cell>
          <cell r="C28" t="str">
            <v>Time</v>
          </cell>
        </row>
        <row r="29">
          <cell r="B29" t="str">
            <v>A1.7.b</v>
          </cell>
          <cell r="C29" t="str">
            <v>Value</v>
          </cell>
        </row>
        <row r="30">
          <cell r="B30" t="str">
            <v>A1.8</v>
          </cell>
          <cell r="C30" t="str">
            <v>Special scaffolding</v>
          </cell>
        </row>
        <row r="31">
          <cell r="B31" t="str">
            <v>A1.9</v>
          </cell>
          <cell r="C31" t="str">
            <v>Contractor's offices and sheds</v>
          </cell>
        </row>
        <row r="32">
          <cell r="B32" t="str">
            <v>A1.9a</v>
          </cell>
          <cell r="C32" t="str">
            <v>Time</v>
          </cell>
        </row>
        <row r="34">
          <cell r="C34" t="str">
            <v>TEMPORARY SERVICES</v>
          </cell>
        </row>
        <row r="35">
          <cell r="B35" t="str">
            <v>A1.10</v>
          </cell>
          <cell r="C35" t="str">
            <v>Water</v>
          </cell>
        </row>
        <row r="36">
          <cell r="B36" t="str">
            <v>A1.11</v>
          </cell>
          <cell r="C36" t="str">
            <v>Electricity and lighting</v>
          </cell>
        </row>
        <row r="37">
          <cell r="B37" t="str">
            <v>A1.11a</v>
          </cell>
          <cell r="C37" t="str">
            <v>Time</v>
          </cell>
        </row>
        <row r="38">
          <cell r="B38" t="str">
            <v>A1.12</v>
          </cell>
          <cell r="C38" t="str">
            <v>Telephones</v>
          </cell>
        </row>
        <row r="39">
          <cell r="B39" t="str">
            <v>A1.12a</v>
          </cell>
          <cell r="C39" t="str">
            <v>Time</v>
          </cell>
        </row>
        <row r="40">
          <cell r="B40" t="str">
            <v>A1.13a</v>
          </cell>
          <cell r="C40" t="str">
            <v>Toilets - Time</v>
          </cell>
        </row>
        <row r="42">
          <cell r="C42" t="str">
            <v>GENERAL</v>
          </cell>
        </row>
        <row r="43">
          <cell r="B43" t="str">
            <v>A1.14</v>
          </cell>
          <cell r="C43" t="str">
            <v>Safety</v>
          </cell>
        </row>
        <row r="44">
          <cell r="B44" t="str">
            <v>A1.15</v>
          </cell>
          <cell r="C44" t="str">
            <v>Site security</v>
          </cell>
        </row>
        <row r="45">
          <cell r="B45" t="str">
            <v>A1.16</v>
          </cell>
          <cell r="C45" t="str">
            <v>Clearing and cleaning</v>
          </cell>
        </row>
        <row r="46">
          <cell r="B46" t="str">
            <v>A1.16a</v>
          </cell>
          <cell r="C46" t="str">
            <v>Time</v>
          </cell>
        </row>
        <row r="47">
          <cell r="B47" t="str">
            <v>New</v>
          </cell>
          <cell r="C47" t="str">
            <v xml:space="preserve">Site security as instructed </v>
          </cell>
        </row>
        <row r="48">
          <cell r="B48" t="str">
            <v>New</v>
          </cell>
          <cell r="C48" t="str">
            <v>Access road as instructed</v>
          </cell>
        </row>
        <row r="49">
          <cell r="B49" t="str">
            <v>New</v>
          </cell>
          <cell r="C49" t="str">
            <v>Watering access road as instructed</v>
          </cell>
        </row>
        <row r="52">
          <cell r="C52" t="str">
            <v>THE SITE</v>
          </cell>
        </row>
        <row r="53">
          <cell r="B53" t="str">
            <v>A1.17</v>
          </cell>
          <cell r="C53" t="str">
            <v>Land surveyor / Geotechnic</v>
          </cell>
          <cell r="M53">
            <v>78</v>
          </cell>
        </row>
        <row r="55">
          <cell r="C55" t="str">
            <v>MATERIALS AND WORKMANSHIP</v>
          </cell>
        </row>
        <row r="56">
          <cell r="B56" t="str">
            <v>A1.18</v>
          </cell>
          <cell r="C56" t="str">
            <v>Allowance for mock-ups</v>
          </cell>
        </row>
        <row r="58">
          <cell r="C58" t="str">
            <v>FINANCIAL ASPECTS</v>
          </cell>
        </row>
        <row r="59">
          <cell r="B59" t="str">
            <v>A1.19</v>
          </cell>
          <cell r="C59" t="str">
            <v>Allowance for overtime</v>
          </cell>
        </row>
      </sheetData>
      <sheetData sheetId="11"/>
      <sheetData sheetId="12"/>
      <sheetData sheetId="13"/>
      <sheetData sheetId="14"/>
      <sheetData sheetId="15"/>
      <sheetData sheetId="16">
        <row r="7">
          <cell r="G7">
            <v>36552</v>
          </cell>
        </row>
      </sheetData>
      <sheetData sheetId="17"/>
      <sheetData sheetId="18"/>
      <sheetData sheetId="19"/>
      <sheetData sheetId="20"/>
      <sheetData sheetId="21" refreshError="1"/>
      <sheetData sheetId="22" refreshError="1"/>
      <sheetData sheetId="23">
        <row r="10">
          <cell r="B10" t="str">
            <v>A.1</v>
          </cell>
        </row>
      </sheetData>
      <sheetData sheetId="24" refreshError="1"/>
      <sheetData sheetId="25" refreshError="1"/>
      <sheetData sheetId="26"/>
      <sheetData sheetId="27"/>
      <sheetData sheetId="28"/>
      <sheetData sheetId="29" refreshError="1"/>
      <sheetData sheetId="30" refreshError="1"/>
      <sheetData sheetId="31" refreshError="1"/>
      <sheetData sheetId="32" refreshError="1"/>
      <sheetData sheetId="33" refreshError="1"/>
      <sheetData sheetId="34"/>
      <sheetData sheetId="35">
        <row r="7">
          <cell r="G7">
            <v>36552</v>
          </cell>
        </row>
      </sheetData>
      <sheetData sheetId="36"/>
      <sheetData sheetId="37">
        <row r="7">
          <cell r="G7">
            <v>36552</v>
          </cell>
        </row>
      </sheetData>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row r="7">
          <cell r="G7">
            <v>36552</v>
          </cell>
        </row>
      </sheetData>
      <sheetData sheetId="58">
        <row r="7">
          <cell r="G7">
            <v>36552</v>
          </cell>
        </row>
      </sheetData>
      <sheetData sheetId="59">
        <row r="7">
          <cell r="G7">
            <v>36552</v>
          </cell>
        </row>
      </sheetData>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ow r="7">
          <cell r="G7">
            <v>36552</v>
          </cell>
        </row>
      </sheetData>
      <sheetData sheetId="76">
        <row r="7">
          <cell r="G7">
            <v>36552</v>
          </cell>
        </row>
      </sheetData>
      <sheetData sheetId="77">
        <row r="7">
          <cell r="G7">
            <v>36552</v>
          </cell>
        </row>
      </sheetData>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ow r="7">
          <cell r="G7">
            <v>36552</v>
          </cell>
        </row>
      </sheetData>
      <sheetData sheetId="94">
        <row r="7">
          <cell r="G7">
            <v>36552</v>
          </cell>
        </row>
      </sheetData>
      <sheetData sheetId="95">
        <row r="7">
          <cell r="G7">
            <v>36552</v>
          </cell>
        </row>
      </sheetData>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ow r="7">
          <cell r="G7">
            <v>36552</v>
          </cell>
        </row>
      </sheetData>
      <sheetData sheetId="112">
        <row r="7">
          <cell r="G7">
            <v>36552</v>
          </cell>
        </row>
      </sheetData>
      <sheetData sheetId="113">
        <row r="7">
          <cell r="G7">
            <v>36552</v>
          </cell>
        </row>
      </sheetData>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row r="7">
          <cell r="G7">
            <v>36552</v>
          </cell>
        </row>
      </sheetData>
      <sheetData sheetId="130">
        <row r="7">
          <cell r="G7">
            <v>36552</v>
          </cell>
        </row>
      </sheetData>
      <sheetData sheetId="131">
        <row r="7">
          <cell r="G7">
            <v>36552</v>
          </cell>
        </row>
      </sheetData>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row r="7">
          <cell r="G7">
            <v>36552</v>
          </cell>
        </row>
      </sheetData>
      <sheetData sheetId="148">
        <row r="7">
          <cell r="G7">
            <v>36552</v>
          </cell>
        </row>
      </sheetData>
      <sheetData sheetId="149">
        <row r="7">
          <cell r="G7">
            <v>36552</v>
          </cell>
        </row>
      </sheetData>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row r="7">
          <cell r="G7">
            <v>36552</v>
          </cell>
        </row>
      </sheetData>
      <sheetData sheetId="166">
        <row r="7">
          <cell r="G7">
            <v>36552</v>
          </cell>
        </row>
      </sheetData>
      <sheetData sheetId="167">
        <row r="7">
          <cell r="G7">
            <v>36552</v>
          </cell>
        </row>
      </sheetData>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row r="7">
          <cell r="G7">
            <v>36552</v>
          </cell>
        </row>
      </sheetData>
      <sheetData sheetId="184">
        <row r="7">
          <cell r="G7">
            <v>36552</v>
          </cell>
        </row>
      </sheetData>
      <sheetData sheetId="185">
        <row r="7">
          <cell r="G7">
            <v>36552</v>
          </cell>
        </row>
      </sheetData>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row r="7">
          <cell r="G7">
            <v>36552</v>
          </cell>
        </row>
      </sheetData>
      <sheetData sheetId="202">
        <row r="7">
          <cell r="G7">
            <v>36552</v>
          </cell>
        </row>
      </sheetData>
      <sheetData sheetId="203">
        <row r="7">
          <cell r="G7">
            <v>36552</v>
          </cell>
        </row>
      </sheetData>
      <sheetData sheetId="204">
        <row r="7">
          <cell r="G7">
            <v>36552</v>
          </cell>
        </row>
      </sheetData>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row r="7">
          <cell r="G7">
            <v>36552</v>
          </cell>
        </row>
      </sheetData>
      <sheetData sheetId="220">
        <row r="7">
          <cell r="G7">
            <v>36552</v>
          </cell>
        </row>
      </sheetData>
      <sheetData sheetId="221">
        <row r="7">
          <cell r="G7">
            <v>36552</v>
          </cell>
        </row>
      </sheetData>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row r="7">
          <cell r="G7">
            <v>36552</v>
          </cell>
        </row>
      </sheetData>
      <sheetData sheetId="239">
        <row r="7">
          <cell r="G7">
            <v>36552</v>
          </cell>
        </row>
      </sheetData>
      <sheetData sheetId="240">
        <row r="7">
          <cell r="G7">
            <v>36552</v>
          </cell>
        </row>
      </sheetData>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row r="7">
          <cell r="G7">
            <v>36552</v>
          </cell>
        </row>
      </sheetData>
      <sheetData sheetId="257">
        <row r="7">
          <cell r="G7">
            <v>36552</v>
          </cell>
        </row>
      </sheetData>
      <sheetData sheetId="258">
        <row r="7">
          <cell r="G7">
            <v>36552</v>
          </cell>
        </row>
      </sheetData>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row r="7">
          <cell r="G7">
            <v>36552</v>
          </cell>
        </row>
      </sheetData>
      <sheetData sheetId="275">
        <row r="7">
          <cell r="G7">
            <v>36552</v>
          </cell>
        </row>
      </sheetData>
      <sheetData sheetId="276">
        <row r="7">
          <cell r="G7">
            <v>36552</v>
          </cell>
        </row>
      </sheetData>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row r="7">
          <cell r="G7">
            <v>36552</v>
          </cell>
        </row>
      </sheetData>
      <sheetData sheetId="293">
        <row r="7">
          <cell r="G7">
            <v>36552</v>
          </cell>
        </row>
      </sheetData>
      <sheetData sheetId="294">
        <row r="7">
          <cell r="G7">
            <v>36552</v>
          </cell>
        </row>
      </sheetData>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row r="7">
          <cell r="G7">
            <v>36552</v>
          </cell>
        </row>
      </sheetData>
      <sheetData sheetId="311">
        <row r="7">
          <cell r="G7">
            <v>36552</v>
          </cell>
        </row>
      </sheetData>
      <sheetData sheetId="312">
        <row r="7">
          <cell r="G7">
            <v>36552</v>
          </cell>
        </row>
      </sheetData>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row r="7">
          <cell r="G7">
            <v>36552</v>
          </cell>
        </row>
      </sheetData>
      <sheetData sheetId="329">
        <row r="7">
          <cell r="G7">
            <v>36552</v>
          </cell>
        </row>
      </sheetData>
      <sheetData sheetId="330">
        <row r="7">
          <cell r="G7">
            <v>36552</v>
          </cell>
        </row>
      </sheetData>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row r="7">
          <cell r="G7">
            <v>36552</v>
          </cell>
        </row>
      </sheetData>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row r="7">
          <cell r="G7">
            <v>36552</v>
          </cell>
        </row>
      </sheetData>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row r="7">
          <cell r="G7">
            <v>36552</v>
          </cell>
        </row>
      </sheetData>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row r="7">
          <cell r="G7">
            <v>36552</v>
          </cell>
        </row>
      </sheetData>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row r="7">
          <cell r="G7">
            <v>36552</v>
          </cell>
        </row>
      </sheetData>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row r="7">
          <cell r="G7">
            <v>36552</v>
          </cell>
        </row>
      </sheetData>
      <sheetData sheetId="438"/>
      <sheetData sheetId="439"/>
      <sheetData sheetId="440"/>
      <sheetData sheetId="441"/>
      <sheetData sheetId="442"/>
      <sheetData sheetId="44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 Subs"/>
      <sheetName val="2A - Frame"/>
      <sheetName val="2B - Upper Floors"/>
      <sheetName val="2C - Roof"/>
      <sheetName val="2D - Stairs"/>
      <sheetName val="2E - Ext. Walls"/>
      <sheetName val="2F - Win. &amp; Ext. Doors"/>
      <sheetName val="Window Sched."/>
      <sheetName val="2G - Int. Walls"/>
      <sheetName val="Door Sched."/>
      <sheetName val="2H - Int. Doors"/>
      <sheetName val="2H - Int. Doors (2)"/>
      <sheetName val="3A - Int. Wall Fin"/>
      <sheetName val="3B - Floor Fin"/>
      <sheetName val="3C - Ceiling Fin"/>
      <sheetName val="4 - Fittings"/>
      <sheetName val="5A,B - Sanitary"/>
      <sheetName val="5C - Disposal"/>
      <sheetName val="5D - Water"/>
      <sheetName val="5H - Electrical Installations"/>
      <sheetName val="Bill Summary"/>
      <sheetName val="Tender Estimates - Artmax DB"/>
      <sheetName val="P&amp;D Bill"/>
      <sheetName val="Elec Bi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 Subs"/>
      <sheetName val="2A - Frame"/>
      <sheetName val="2B - Upper Floors"/>
      <sheetName val="2C - Roof"/>
      <sheetName val="2D - Stairs"/>
      <sheetName val="2E - Ext. Walls"/>
      <sheetName val="2F - Win. &amp; Ext. Doors"/>
      <sheetName val="Window Sched."/>
      <sheetName val="2G - Int. Walls"/>
      <sheetName val="Door Sched."/>
      <sheetName val="2H - Int. Doors"/>
      <sheetName val="2H - Int. Doors (2)"/>
      <sheetName val="3A - Int. Wall Fin"/>
      <sheetName val="3B - Floor Fin"/>
      <sheetName val="3C - Ceiling Fin"/>
      <sheetName val="4 - Fittings"/>
      <sheetName val="5A,B - Sanitary"/>
      <sheetName val="5C - Disposal"/>
      <sheetName val="5D - Water"/>
      <sheetName val="5H - Electrical Installations"/>
      <sheetName val="Bill Summary"/>
      <sheetName val="Tender Estimates - Artmax DB"/>
      <sheetName val="P&amp;D Bill"/>
      <sheetName val="Elec Bi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LIMIN"/>
      <sheetName val="S7 Superfoto"/>
      <sheetName val="S1-S2"/>
      <sheetName val="Executive (2)"/>
      <sheetName val="FR-PROVSNL-SUM-DETAIL"/>
      <sheetName val="FR-SUMMERY"/>
      <sheetName val="Val Recon"/>
      <sheetName val="TRADE SUMMARY"/>
      <sheetName val="Sheet1"/>
      <sheetName val="Sheet2"/>
      <sheetName val="Sheet3"/>
      <sheetName val="Executive"/>
      <sheetName val="Detail Summary"/>
      <sheetName val="Variations"/>
      <sheetName val="Cost VO's"/>
      <sheetName val="Flysheet"/>
      <sheetName val="Cover"/>
      <sheetName val="Val Breakdown"/>
      <sheetName val="Escalation"/>
      <sheetName val="Ramp data"/>
      <sheetName val="Cashflow"/>
      <sheetName val="Lower Ground"/>
      <sheetName val="Income"/>
      <sheetName val="Assumptions"/>
      <sheetName val="Letting"/>
      <sheetName val="S-C+Market"/>
      <sheetName val="UBR"/>
      <sheetName val="#REF"/>
      <sheetName val="Inputs"/>
      <sheetName val="PPlay_Data"/>
      <sheetName val="Cap Cost"/>
      <sheetName val="Control"/>
      <sheetName val="Data_Sheet"/>
      <sheetName val="RLV Calc"/>
      <sheetName val="Costs (dev)"/>
      <sheetName val="Summary"/>
      <sheetName val="Bluewater NPV - sell January"/>
      <sheetName val="Calcs"/>
      <sheetName val="Upper Ground"/>
      <sheetName val="Financial Summary"/>
      <sheetName val="D&amp;C Calcs"/>
      <sheetName val="CA Upside_Downside Old"/>
      <sheetName val="EASEL CA Example"/>
      <sheetName val="Data Sheet"/>
      <sheetName val="S7_Superfoto"/>
      <sheetName val="Executive_(2)"/>
      <sheetName val="Val_Recon"/>
      <sheetName val="TRADE_SUMMARY"/>
      <sheetName val="Detail_Summary"/>
      <sheetName val="Cost_VO's"/>
      <sheetName val="Val_Breakdown"/>
      <sheetName val="S7_Superfoto1"/>
      <sheetName val="Executive_(2)1"/>
      <sheetName val="Val_Recon1"/>
      <sheetName val="TRADE_SUMMARY1"/>
      <sheetName val="Detail_Summary1"/>
      <sheetName val="Cost_VO's1"/>
      <sheetName val="Val_Breakdown1"/>
      <sheetName val="Ramp_data"/>
      <sheetName val="Lower_Ground"/>
      <sheetName val="Cap_Cost"/>
      <sheetName val="RLV_Calc"/>
      <sheetName val="Costs_(dev)"/>
      <sheetName val="Bluewater_NPV_-_sell_January"/>
      <sheetName val="Upper_Ground"/>
      <sheetName val="Financial_Summary"/>
      <sheetName val="D&amp;C_Calcs"/>
      <sheetName val="CA_Upside_Downside_Old"/>
      <sheetName val="EASEL_CA_Example"/>
      <sheetName val="Data_Sheet1"/>
      <sheetName val="S7_Superfoto2"/>
      <sheetName val="Executive_(2)2"/>
      <sheetName val="Val_Recon2"/>
      <sheetName val="TRADE_SUMMARY2"/>
      <sheetName val="Detail_Summary2"/>
      <sheetName val="Cost_VO's2"/>
      <sheetName val="Val_Breakdown2"/>
      <sheetName val="Ramp_data1"/>
      <sheetName val="Lower_Ground1"/>
      <sheetName val="Cap_Cost1"/>
      <sheetName val="RLV_Calc1"/>
      <sheetName val="Costs_(dev)1"/>
      <sheetName val="Bluewater_NPV_-_sell_January1"/>
      <sheetName val="Upper_Ground1"/>
      <sheetName val="Financial_Summary1"/>
      <sheetName val="D&amp;C_Calcs1"/>
      <sheetName val="CA_Upside_Downside_Old1"/>
      <sheetName val="EASEL_CA_Example1"/>
      <sheetName val="Data_Sheet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lysheets"/>
      <sheetName val="Contents"/>
      <sheetName val="QC"/>
      <sheetName val="Notes"/>
      <sheetName val="Comparison"/>
      <sheetName val="SummaryWHBO"/>
      <sheetName val="Summary"/>
      <sheetName val="TPC"/>
      <sheetName val="I&amp;R"/>
      <sheetName val="I&amp;R Second Lifestyle"/>
      <sheetName val="IRR 10yrs"/>
      <sheetName val="Escalation"/>
      <sheetName val="Cashflow"/>
      <sheetName val="EA - Hotel"/>
      <sheetName val="EA - Site Works"/>
      <sheetName val="F, F &amp; E (2)"/>
      <sheetName val="Rates"/>
      <sheetName val="ELEMENTS"/>
      <sheetName val="Control Sheet"/>
      <sheetName val="Arch"/>
      <sheetName val="QS"/>
      <sheetName val="PM"/>
      <sheetName val="Struct"/>
      <sheetName val="Civil"/>
      <sheetName val="Hvac"/>
      <sheetName val="Lift"/>
      <sheetName val="Facade"/>
      <sheetName val="Elect"/>
      <sheetName val="Fire"/>
      <sheetName val="Wet"/>
      <sheetName val="Electronic"/>
      <sheetName val="Land Arch"/>
      <sheetName val="Spec"/>
      <sheetName val="Tra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1">
          <cell r="O11" t="str">
            <v xml:space="preserve">100Substructure </v>
          </cell>
        </row>
        <row r="12">
          <cell r="O12" t="str">
            <v xml:space="preserve">101Ground floor </v>
          </cell>
        </row>
        <row r="13">
          <cell r="O13" t="str">
            <v>102-10Structural frame - Upper Floors</v>
          </cell>
        </row>
        <row r="14">
          <cell r="O14" t="str">
            <v>102-25Structural frame - Staircases</v>
          </cell>
        </row>
        <row r="15">
          <cell r="O15" t="str">
            <v>102-30Structural frame - Columns</v>
          </cell>
        </row>
        <row r="16">
          <cell r="O16" t="str">
            <v>103-0External facade</v>
          </cell>
        </row>
        <row r="17">
          <cell r="O17" t="str">
            <v>103-60External doors</v>
          </cell>
        </row>
        <row r="18">
          <cell r="O18" t="str">
            <v>104Roofs</v>
          </cell>
        </row>
        <row r="19">
          <cell r="O19" t="str">
            <v>105-0Internal divisions</v>
          </cell>
        </row>
        <row r="20">
          <cell r="O20" t="str">
            <v>105-40Internal doors</v>
          </cell>
        </row>
        <row r="21">
          <cell r="O21" t="str">
            <v>106-0Partitions</v>
          </cell>
        </row>
        <row r="22">
          <cell r="O22" t="str">
            <v>106-20Partition doors</v>
          </cell>
        </row>
        <row r="23">
          <cell r="O23" t="str">
            <v>107Floor finishes</v>
          </cell>
        </row>
        <row r="24">
          <cell r="O24" t="str">
            <v>108Internal wall finishes</v>
          </cell>
        </row>
        <row r="25">
          <cell r="O25" t="str">
            <v>109Ceiling finishes</v>
          </cell>
        </row>
        <row r="26">
          <cell r="O26" t="str">
            <v>110Fittings</v>
          </cell>
        </row>
        <row r="27">
          <cell r="O27" t="str">
            <v>111Electrical installation (refer also to 206, 207 and 608)</v>
          </cell>
        </row>
        <row r="28">
          <cell r="O28" t="str">
            <v>112Plumbing</v>
          </cell>
        </row>
        <row r="29">
          <cell r="O29" t="str">
            <v>113Fire protection (refer also to 201)</v>
          </cell>
        </row>
        <row r="30">
          <cell r="O30" t="str">
            <v>114Balustrading, handrails, etc</v>
          </cell>
        </row>
        <row r="31">
          <cell r="O31" t="str">
            <v>115Miscellaneous items</v>
          </cell>
        </row>
        <row r="32">
          <cell r="O32">
            <v>0</v>
          </cell>
        </row>
        <row r="33">
          <cell r="O33" t="str">
            <v xml:space="preserve">200Special foundations </v>
          </cell>
        </row>
        <row r="34">
          <cell r="O34" t="str">
            <v>201Special fire protection systems (refer also to 113)</v>
          </cell>
        </row>
        <row r="35">
          <cell r="O35" t="str">
            <v>202Conveyance systems</v>
          </cell>
        </row>
        <row r="36">
          <cell r="O36" t="str">
            <v>203Air conditioning</v>
          </cell>
        </row>
        <row r="37">
          <cell r="O37" t="str">
            <v>204Ventilation</v>
          </cell>
        </row>
        <row r="38">
          <cell r="O38" t="str">
            <v>205Heating and cooling</v>
          </cell>
        </row>
        <row r="39">
          <cell r="O39" t="str">
            <v>206Special electrical  systems (refer also to 111, 207 and 608)</v>
          </cell>
        </row>
        <row r="40">
          <cell r="O40" t="str">
            <v>207Electronic systems (refer also to 111, 206 and 608)</v>
          </cell>
        </row>
        <row r="41">
          <cell r="O41" t="str">
            <v>208Other services</v>
          </cell>
        </row>
        <row r="42">
          <cell r="O42" t="str">
            <v xml:space="preserve">209Communications and security </v>
          </cell>
        </row>
        <row r="43">
          <cell r="O43" t="str">
            <v>210Signage</v>
          </cell>
        </row>
        <row r="44">
          <cell r="O44" t="str">
            <v>211Artwork, furnishings, etc</v>
          </cell>
        </row>
        <row r="45">
          <cell r="O45" t="str">
            <v>212Miscellaneous items</v>
          </cell>
        </row>
        <row r="46">
          <cell r="O46" t="str">
            <v>300Equipment</v>
          </cell>
        </row>
        <row r="47">
          <cell r="O47" t="str">
            <v>400Tenant Installations</v>
          </cell>
        </row>
        <row r="48">
          <cell r="O48" t="str">
            <v>500Alterations</v>
          </cell>
        </row>
        <row r="49">
          <cell r="O49">
            <v>0</v>
          </cell>
        </row>
        <row r="50">
          <cell r="O50" t="str">
            <v>600-10External works</v>
          </cell>
        </row>
        <row r="51">
          <cell r="O51" t="str">
            <v>600-20External services</v>
          </cell>
        </row>
        <row r="52">
          <cell r="O52" t="str">
            <v>700Preliminaries</v>
          </cell>
        </row>
        <row r="53">
          <cell r="O53">
            <v>0</v>
          </cell>
        </row>
        <row r="54">
          <cell r="O54" t="str">
            <v>800Contingency Allowances</v>
          </cell>
        </row>
        <row r="55">
          <cell r="O55">
            <v>0</v>
          </cell>
        </row>
        <row r="56">
          <cell r="O56" t="str">
            <v>900-10Pre-tender 6 Months  (6% Pa)</v>
          </cell>
        </row>
        <row r="57">
          <cell r="O57" t="str">
            <v>900-15Post-tender 18 Months  (6% Pa)</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9">
          <cell r="A9" t="str">
            <v>Preliminaries</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1"/>
      <sheetName val="analysis"/>
      <sheetName val="feasibility"/>
      <sheetName val="lettable areas"/>
      <sheetName val="forecast_1"/>
      <sheetName val="lettable_areas"/>
    </sheetNames>
    <sheetDataSet>
      <sheetData sheetId="0"/>
      <sheetData sheetId="1"/>
      <sheetData sheetId="2"/>
      <sheetData sheetId="3"/>
      <sheetData sheetId="4"/>
      <sheetData sheetId="5"/>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1"/>
      <sheetName val="analysis"/>
      <sheetName val="feasibility"/>
      <sheetName val="lettable areas"/>
      <sheetName val="forecast_1"/>
      <sheetName val="lettable_areas"/>
      <sheetName val="Imports"/>
    </sheetNames>
    <sheetDataSet>
      <sheetData sheetId="0"/>
      <sheetData sheetId="1"/>
      <sheetData sheetId="2"/>
      <sheetData sheetId="3"/>
      <sheetData sheetId="4"/>
      <sheetData sheetId="5"/>
      <sheetData sheetId="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1"/>
      <sheetName val="analysis"/>
      <sheetName val="feasibility"/>
      <sheetName val="lettable areas"/>
      <sheetName val="forecast_1"/>
      <sheetName val="lettable_areas"/>
    </sheetNames>
    <sheetDataSet>
      <sheetData sheetId="0"/>
      <sheetData sheetId="1"/>
      <sheetData sheetId="2"/>
      <sheetData sheetId="3"/>
      <sheetData sheetId="4"/>
      <sheetData sheetId="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1"/>
      <sheetName val="analysis"/>
      <sheetName val="feasibility"/>
      <sheetName val="lettable areas"/>
      <sheetName val="forecast_1"/>
      <sheetName val="lettable_areas"/>
      <sheetName val="ELEMENTS"/>
      <sheetName val="STRUCTURAL"/>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1"/>
      <sheetName val="analysis"/>
      <sheetName val="feasibility"/>
      <sheetName val="lettable areas"/>
      <sheetName val="Temp Ramp Cart"/>
      <sheetName val="Ramp Exc"/>
      <sheetName val="Backfill"/>
      <sheetName val="French Drain"/>
      <sheetName val="Raft"/>
      <sheetName val="Bases - Conc"/>
      <sheetName val="Bases - Excavations"/>
      <sheetName val="Waterproofing - Bases"/>
      <sheetName val="Ret Walls &amp; Fdns"/>
      <sheetName val="Shear Walls"/>
      <sheetName val="Waterbar"/>
      <sheetName val="Sub columns"/>
      <sheetName val="Fdn Walling"/>
      <sheetName val="Susp - Slabs"/>
      <sheetName val="Beams"/>
      <sheetName val="Staircase"/>
      <sheetName val="Doors"/>
      <sheetName val="Windows"/>
      <sheetName val="Walling"/>
      <sheetName val="Wall Tiles"/>
      <sheetName val="Floor Finish"/>
      <sheetName val="Ceilings"/>
      <sheetName val="Wardrobes"/>
      <sheetName val="Vanity"/>
      <sheetName val="forecast_13"/>
      <sheetName val="lettable_areas3"/>
      <sheetName val="forecast_12"/>
      <sheetName val="lettable_areas2"/>
      <sheetName val="forecast_1"/>
      <sheetName val="lettable_areas"/>
      <sheetName val="forecast_11"/>
      <sheetName val="lettable_areas1"/>
      <sheetName val="forecast_14"/>
      <sheetName val="lettable_areas4"/>
      <sheetName val="forecast_16"/>
      <sheetName val="lettable_areas6"/>
      <sheetName val="forecast_15"/>
      <sheetName val="lettable_areas5"/>
      <sheetName val="forecast_17"/>
      <sheetName val="lettable_areas7"/>
      <sheetName val="forecast_18"/>
      <sheetName val="lettable_areas8"/>
      <sheetName val="forecast_19"/>
      <sheetName val="lettable_areas9"/>
      <sheetName val="forecast_111"/>
      <sheetName val="lettable_areas11"/>
      <sheetName val="forecast_110"/>
      <sheetName val="lettable_areas10"/>
      <sheetName val="forecast_112"/>
      <sheetName val="lettable_areas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imate"/>
      <sheetName val="Index sheet"/>
      <sheetName val="data"/>
      <sheetName val="1"/>
      <sheetName val="2A"/>
      <sheetName val="2B"/>
      <sheetName val="2C"/>
      <sheetName val="2D"/>
      <sheetName val="2E"/>
      <sheetName val="2F"/>
      <sheetName val="Window Sched."/>
      <sheetName val="2G"/>
      <sheetName val="2H"/>
      <sheetName val="Door Sched."/>
      <sheetName val="3A"/>
      <sheetName val="3B"/>
      <sheetName val="3C"/>
      <sheetName val="4"/>
      <sheetName val="5"/>
      <sheetName val="6"/>
      <sheetName val="7"/>
      <sheetName val="5A-D - P&amp;D"/>
      <sheetName val="5H - Electrical Inst."/>
      <sheetName val="P&amp;D Bill"/>
      <sheetName val="Elec Bill"/>
      <sheetName val="Summary"/>
    </sheetNames>
    <sheetDataSet>
      <sheetData sheetId="0" refreshError="1"/>
      <sheetData sheetId="1" refreshError="1"/>
      <sheetData sheetId="2" refreshError="1"/>
      <sheetData sheetId="3" refreshError="1">
        <row r="12">
          <cell r="F12">
            <v>426.3</v>
          </cell>
        </row>
        <row r="20">
          <cell r="H20">
            <v>1.5</v>
          </cell>
        </row>
      </sheetData>
      <sheetData sheetId="4" refreshError="1"/>
      <sheetData sheetId="5" refreshError="1"/>
      <sheetData sheetId="6" refreshError="1"/>
      <sheetData sheetId="7" refreshError="1"/>
      <sheetData sheetId="8" refreshError="1"/>
      <sheetData sheetId="9" refreshError="1">
        <row r="19">
          <cell r="I19">
            <v>10.5</v>
          </cell>
        </row>
        <row r="93">
          <cell r="I93">
            <v>10.5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imate"/>
      <sheetName val="Index sheet"/>
      <sheetName val="data"/>
      <sheetName val="1"/>
      <sheetName val="2A"/>
      <sheetName val="2B"/>
      <sheetName val="2C"/>
      <sheetName val="2D"/>
      <sheetName val="2E"/>
      <sheetName val="2F"/>
      <sheetName val="Window Sched."/>
      <sheetName val="2G"/>
      <sheetName val="2H"/>
      <sheetName val="Door Sched."/>
      <sheetName val="3A"/>
      <sheetName val="3B"/>
      <sheetName val="3C"/>
      <sheetName val="4"/>
      <sheetName val="5"/>
      <sheetName val="6"/>
      <sheetName val="7"/>
      <sheetName val="5A-D - P&amp;D"/>
      <sheetName val="5H - Electrical Inst."/>
      <sheetName val="P&amp;D Bill"/>
      <sheetName val="Elec Bill"/>
      <sheetName val="Summary"/>
    </sheetNames>
    <sheetDataSet>
      <sheetData sheetId="0" refreshError="1"/>
      <sheetData sheetId="1" refreshError="1"/>
      <sheetData sheetId="2" refreshError="1"/>
      <sheetData sheetId="3" refreshError="1">
        <row r="12">
          <cell r="F12">
            <v>426.3</v>
          </cell>
        </row>
        <row r="20">
          <cell r="H20">
            <v>1.5</v>
          </cell>
        </row>
      </sheetData>
      <sheetData sheetId="4" refreshError="1"/>
      <sheetData sheetId="5" refreshError="1"/>
      <sheetData sheetId="6" refreshError="1"/>
      <sheetData sheetId="7" refreshError="1"/>
      <sheetData sheetId="8" refreshError="1"/>
      <sheetData sheetId="9" refreshError="1">
        <row r="19">
          <cell r="I19">
            <v>10.5</v>
          </cell>
        </row>
        <row r="93">
          <cell r="I93">
            <v>10.5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A"/>
      <sheetName val="2B"/>
      <sheetName val="2C "/>
      <sheetName val="2E"/>
      <sheetName val="2F"/>
      <sheetName val="Window Sched. "/>
      <sheetName val="2G"/>
      <sheetName val="Door Sched."/>
      <sheetName val="2H"/>
      <sheetName val="3A"/>
      <sheetName val="3B"/>
      <sheetName val="3C"/>
      <sheetName val="4"/>
      <sheetName val="Summary"/>
    </sheetNames>
    <sheetDataSet>
      <sheetData sheetId="0">
        <row r="134">
          <cell r="H134">
            <v>1.1499999999999999</v>
          </cell>
        </row>
        <row r="139">
          <cell r="K139">
            <v>102.7</v>
          </cell>
        </row>
      </sheetData>
      <sheetData sheetId="1"/>
      <sheetData sheetId="2"/>
      <sheetData sheetId="3"/>
      <sheetData sheetId="4"/>
      <sheetData sheetId="5">
        <row r="49">
          <cell r="I49">
            <v>29.699999999999996</v>
          </cell>
        </row>
      </sheetData>
      <sheetData sheetId="6"/>
      <sheetData sheetId="7"/>
      <sheetData sheetId="8"/>
      <sheetData sheetId="9">
        <row r="17">
          <cell r="I17">
            <v>49.699999999999996</v>
          </cell>
        </row>
      </sheetData>
      <sheetData sheetId="10"/>
      <sheetData sheetId="11"/>
      <sheetData sheetId="12">
        <row r="16">
          <cell r="I16">
            <v>133.22999999999999</v>
          </cell>
        </row>
      </sheetData>
      <sheetData sheetId="13"/>
      <sheetData sheetId="1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A"/>
      <sheetName val="2B"/>
      <sheetName val="2C "/>
      <sheetName val="2E"/>
      <sheetName val="2F"/>
      <sheetName val="Window Sched. "/>
      <sheetName val="2G"/>
      <sheetName val="Door Sched."/>
      <sheetName val="2H"/>
      <sheetName val="3A"/>
      <sheetName val="3B"/>
      <sheetName val="3C"/>
      <sheetName val="4"/>
      <sheetName val="Summary"/>
    </sheetNames>
    <sheetDataSet>
      <sheetData sheetId="0">
        <row r="134">
          <cell r="H134">
            <v>1.1499999999999999</v>
          </cell>
        </row>
        <row r="139">
          <cell r="K139">
            <v>102.7</v>
          </cell>
        </row>
      </sheetData>
      <sheetData sheetId="1"/>
      <sheetData sheetId="2"/>
      <sheetData sheetId="3"/>
      <sheetData sheetId="4"/>
      <sheetData sheetId="5">
        <row r="49">
          <cell r="I49">
            <v>29.699999999999996</v>
          </cell>
        </row>
      </sheetData>
      <sheetData sheetId="6"/>
      <sheetData sheetId="7"/>
      <sheetData sheetId="8"/>
      <sheetData sheetId="9">
        <row r="17">
          <cell r="I17">
            <v>49.699999999999996</v>
          </cell>
        </row>
      </sheetData>
      <sheetData sheetId="10"/>
      <sheetData sheetId="11"/>
      <sheetData sheetId="12">
        <row r="16">
          <cell r="I16">
            <v>133.22999999999999</v>
          </cell>
        </row>
      </sheetData>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BILL NO. BR1"/>
      <sheetName val="Collection Sheet-BILL NO.BR1"/>
      <sheetName val="BILL NO BR2"/>
      <sheetName val="Collection Sheet BR2"/>
      <sheetName val="BILL NO. BR3"/>
      <sheetName val="Collection Sheet-BILL NO.BR3"/>
      <sheetName val="BILL NO. BR4"/>
      <sheetName val="Collection Sheet-BILL NO.BR 4"/>
      <sheetName val="BILL NO BR5"/>
      <sheetName val="Collection Sheet-BILL NO.BR5"/>
      <sheetName val="BILL NO. BR6"/>
      <sheetName val="Collection Sheet-BILL NO.BR6"/>
      <sheetName val="Bill No. Br7"/>
      <sheetName val="Collection Sheet-BILL NO.BR 7"/>
      <sheetName val="Bill No. Br 8"/>
      <sheetName val="Collection Sheet-BILL NO.BR8"/>
      <sheetName val="Bill No. Br 9"/>
      <sheetName val="Collection Sheet-BILL No. Br 9"/>
      <sheetName val="Bill No. Br 10"/>
      <sheetName val="Collection Sheet-Bill No. Br 10"/>
      <sheetName val="Bill No. Br 11"/>
      <sheetName val="Collection Sheet-Bill No. 11"/>
      <sheetName val="Bill No. Br 12"/>
      <sheetName val="Collection Sheet-Bill No. Br 12"/>
      <sheetName val="Bill No. Br 13"/>
      <sheetName val="Collection Sheet-Bill No. Br 13"/>
      <sheetName val="Bill No. Br 14"/>
      <sheetName val="Collection Sheet-Bill No. Br 14"/>
    </sheetNames>
    <sheetDataSet>
      <sheetData sheetId="0">
        <row r="220">
          <cell r="E220">
            <v>6946.92</v>
          </cell>
        </row>
        <row r="291">
          <cell r="E291">
            <v>263.12</v>
          </cell>
        </row>
        <row r="312">
          <cell r="E312">
            <v>460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CHANGES"/>
      <sheetName val="ESTIMATE"/>
      <sheetName val="CAPEX"/>
      <sheetName val="INCOME"/>
      <sheetName val="RATES"/>
      <sheetName val="SPEC CHANGES"/>
      <sheetName val="AREAS"/>
      <sheetName val="WORKINGS"/>
      <sheetName val="PRELIMIN"/>
      <sheetName val="OB1"/>
      <sheetName val="OB3"/>
      <sheetName val="OB4"/>
      <sheetName val="OB2"/>
      <sheetName val="SPEC_CHANGES3"/>
      <sheetName val="SPEC_CHANGES2"/>
      <sheetName val="SPEC_CHANGES"/>
      <sheetName val="SPEC_CHANGES1"/>
      <sheetName val="SPEC_CHANGES4"/>
      <sheetName val="SPEC_CHANGES6"/>
      <sheetName val="SPEC_CHANGES5"/>
      <sheetName val="SPEC_CHANGES7"/>
      <sheetName val="SPEC_CHANGES8"/>
      <sheetName val="SPEC_CHANGES34"/>
      <sheetName val="SPEC_CHANGES15"/>
      <sheetName val="SPEC_CHANGES10"/>
      <sheetName val="SPEC_CHANGES9"/>
      <sheetName val="SPEC_CHANGES11"/>
      <sheetName val="SPEC_CHANGES13"/>
      <sheetName val="SPEC_CHANGES12"/>
      <sheetName val="SPEC_CHANGES14"/>
      <sheetName val="SPEC_CHANGES16"/>
      <sheetName val="SPEC_CHANGES18"/>
      <sheetName val="SPEC_CHANGES17"/>
      <sheetName val="SPEC_CHANGES19"/>
      <sheetName val="SPEC_CHANGES20"/>
      <sheetName val="SPEC_CHANGES29"/>
      <sheetName val="SPEC_CHANGES21"/>
      <sheetName val="SPEC_CHANGES22"/>
      <sheetName val="SPEC_CHANGES23"/>
      <sheetName val="SPEC_CHANGES24"/>
      <sheetName val="SPEC_CHANGES25"/>
      <sheetName val="SPEC_CHANGES26"/>
      <sheetName val="SPEC_CHANGES27"/>
      <sheetName val="SPEC_CHANGES28"/>
      <sheetName val="SPEC_CHANGES30"/>
      <sheetName val="SPEC_CHANGES31"/>
      <sheetName val="SPEC_CHANGES32"/>
      <sheetName val="SPEC_CHANGES33"/>
      <sheetName val="SPEC_CHANGES35"/>
      <sheetName val="SPEC_CHANGES40"/>
      <sheetName val="SPEC_CHANGES38"/>
      <sheetName val="SPEC_CHANGES36"/>
      <sheetName val="SPEC_CHANGES37"/>
      <sheetName val="SPEC_CHANGES39"/>
      <sheetName val="SPEC_CHANGES42"/>
      <sheetName val="SPEC_CHANGES41"/>
      <sheetName val="SPEC_CHANGES43"/>
      <sheetName val="SPEC_CHANGES46"/>
      <sheetName val="SPEC_CHANGES45"/>
      <sheetName val="SPEC_CHANGES44"/>
      <sheetName val="SPEC_CHANGES48"/>
      <sheetName val="SPEC_CHANGES47"/>
      <sheetName val="SPEC_CHANGES49"/>
      <sheetName val="SPEC_CHANGES51"/>
      <sheetName val="SPEC_CHANGES50"/>
      <sheetName val="SPEC_CHANGES52"/>
      <sheetName val="SPEC_CHANGES53"/>
      <sheetName val="SPEC_CHANGES54"/>
      <sheetName val="feasibility"/>
    </sheetNames>
    <sheetDataSet>
      <sheetData sheetId="0"/>
      <sheetData sheetId="1"/>
      <sheetData sheetId="2"/>
      <sheetData sheetId="3" refreshError="1">
        <row r="1">
          <cell r="A1" t="str">
            <v>34 ST GEORGES</v>
          </cell>
        </row>
        <row r="2">
          <cell r="A2" t="str">
            <v>PARAMOUNT PROPERTIES</v>
          </cell>
        </row>
        <row r="3">
          <cell r="A3" t="str">
            <v>ELEMENTAL ESTIMATE</v>
          </cell>
          <cell r="D3" t="str">
            <v>Revision No. 15</v>
          </cell>
        </row>
        <row r="4">
          <cell r="A4" t="str">
            <v>Date:</v>
          </cell>
          <cell r="B4">
            <v>38217</v>
          </cell>
          <cell r="D4" t="str">
            <v>Base date:</v>
          </cell>
          <cell r="F4">
            <v>38078</v>
          </cell>
        </row>
        <row r="5">
          <cell r="A5" t="str">
            <v>ITEM</v>
          </cell>
          <cell r="B5" t="str">
            <v>RATE</v>
          </cell>
          <cell r="C5" t="str">
            <v>ELEMENT / COMPONENT</v>
          </cell>
          <cell r="D5" t="str">
            <v>FACT.</v>
          </cell>
          <cell r="E5" t="str">
            <v>DIM 1</v>
          </cell>
          <cell r="F5" t="str">
            <v>DIM 2</v>
          </cell>
          <cell r="G5" t="str">
            <v>DIM 3</v>
          </cell>
          <cell r="H5" t="str">
            <v>RATE</v>
          </cell>
          <cell r="I5" t="str">
            <v>ITEM</v>
          </cell>
          <cell r="J5" t="str">
            <v>UNIT</v>
          </cell>
          <cell r="K5" t="str">
            <v>QUANT</v>
          </cell>
          <cell r="L5" t="str">
            <v>RATE</v>
          </cell>
          <cell r="M5" t="str">
            <v>AMOUNT</v>
          </cell>
        </row>
        <row r="6">
          <cell r="B6" t="str">
            <v>CODE</v>
          </cell>
          <cell r="I6" t="str">
            <v>RATE</v>
          </cell>
        </row>
        <row r="7">
          <cell r="A7" t="str">
            <v>A</v>
          </cell>
          <cell r="C7" t="str">
            <v>PRELIMINARIES</v>
          </cell>
          <cell r="F7">
            <v>0.12</v>
          </cell>
          <cell r="M7">
            <v>0</v>
          </cell>
        </row>
        <row r="9">
          <cell r="A9" t="str">
            <v>B</v>
          </cell>
          <cell r="C9" t="str">
            <v>SUB-STRUCTURE</v>
          </cell>
        </row>
        <row r="11">
          <cell r="A11" t="str">
            <v>2.</v>
          </cell>
          <cell r="C11" t="str">
            <v>Piling</v>
          </cell>
          <cell r="F11">
            <v>0</v>
          </cell>
          <cell r="K11">
            <v>0</v>
          </cell>
        </row>
        <row r="13">
          <cell r="A13" t="str">
            <v>3.</v>
          </cell>
          <cell r="C13" t="str">
            <v>Foundations</v>
          </cell>
          <cell r="F13">
            <v>0</v>
          </cell>
          <cell r="K13">
            <v>0</v>
          </cell>
        </row>
        <row r="15">
          <cell r="A15" t="str">
            <v>4.</v>
          </cell>
          <cell r="C15" t="str">
            <v>Basement</v>
          </cell>
          <cell r="F15">
            <v>0</v>
          </cell>
          <cell r="K15">
            <v>0</v>
          </cell>
        </row>
        <row r="18">
          <cell r="A18" t="str">
            <v>C</v>
          </cell>
          <cell r="C18" t="str">
            <v>SUPERSTRUCTURE</v>
          </cell>
        </row>
        <row r="20">
          <cell r="A20" t="str">
            <v>5.</v>
          </cell>
          <cell r="C20" t="str">
            <v>Ground floor construction</v>
          </cell>
          <cell r="F20">
            <v>0</v>
          </cell>
          <cell r="K20">
            <v>0</v>
          </cell>
        </row>
        <row r="23">
          <cell r="A23" t="str">
            <v>6.</v>
          </cell>
          <cell r="C23" t="str">
            <v>Structural Frame</v>
          </cell>
          <cell r="F23">
            <v>4.4228750779803185E-2</v>
          </cell>
          <cell r="K23">
            <v>789725</v>
          </cell>
        </row>
        <row r="25">
          <cell r="A25">
            <v>6.1</v>
          </cell>
          <cell r="C25" t="str">
            <v>Steel bridge walkway</v>
          </cell>
          <cell r="D25" t="str">
            <v>Spanning over atrium on every floor</v>
          </cell>
          <cell r="J25" t="str">
            <v>m</v>
          </cell>
          <cell r="K25">
            <v>79.2</v>
          </cell>
          <cell r="L25">
            <v>4038</v>
          </cell>
          <cell r="M25">
            <v>319809.59999999998</v>
          </cell>
        </row>
        <row r="26">
          <cell r="B26">
            <v>76</v>
          </cell>
          <cell r="C26" t="str">
            <v>Steel construction</v>
          </cell>
          <cell r="D26">
            <v>60</v>
          </cell>
          <cell r="E26">
            <v>1</v>
          </cell>
          <cell r="F26">
            <v>1</v>
          </cell>
          <cell r="G26">
            <v>1.2</v>
          </cell>
          <cell r="H26">
            <v>15</v>
          </cell>
          <cell r="I26">
            <v>1080</v>
          </cell>
        </row>
        <row r="27">
          <cell r="C27" t="str">
            <v>Precast Concrete Units</v>
          </cell>
          <cell r="D27">
            <v>1</v>
          </cell>
          <cell r="E27">
            <v>1</v>
          </cell>
          <cell r="F27">
            <v>1</v>
          </cell>
          <cell r="G27">
            <v>1.2</v>
          </cell>
          <cell r="H27">
            <v>340</v>
          </cell>
          <cell r="I27">
            <v>408</v>
          </cell>
        </row>
        <row r="28">
          <cell r="C28" t="str">
            <v>Structural Screed</v>
          </cell>
          <cell r="D28">
            <v>1</v>
          </cell>
          <cell r="E28">
            <v>1</v>
          </cell>
          <cell r="F28">
            <v>1</v>
          </cell>
          <cell r="G28">
            <v>1.2</v>
          </cell>
          <cell r="H28">
            <v>40</v>
          </cell>
          <cell r="I28">
            <v>48</v>
          </cell>
        </row>
        <row r="29">
          <cell r="C29" t="str">
            <v>Balustrading</v>
          </cell>
          <cell r="D29">
            <v>2</v>
          </cell>
          <cell r="E29">
            <v>1</v>
          </cell>
          <cell r="F29">
            <v>1</v>
          </cell>
          <cell r="G29">
            <v>1</v>
          </cell>
          <cell r="H29">
            <v>900</v>
          </cell>
          <cell r="I29">
            <v>1800</v>
          </cell>
        </row>
        <row r="30">
          <cell r="B30">
            <v>104</v>
          </cell>
          <cell r="C30" t="str">
            <v>Paint (b/s)</v>
          </cell>
          <cell r="D30">
            <v>2</v>
          </cell>
          <cell r="E30">
            <v>1</v>
          </cell>
          <cell r="F30">
            <v>1</v>
          </cell>
          <cell r="G30">
            <v>1</v>
          </cell>
          <cell r="H30">
            <v>43</v>
          </cell>
          <cell r="I30">
            <v>86</v>
          </cell>
        </row>
        <row r="31">
          <cell r="C31" t="str">
            <v>Intemescent Paint to steel</v>
          </cell>
          <cell r="D31">
            <v>2</v>
          </cell>
          <cell r="E31">
            <v>0.77</v>
          </cell>
          <cell r="F31">
            <v>1</v>
          </cell>
          <cell r="G31">
            <v>1</v>
          </cell>
          <cell r="H31">
            <v>400</v>
          </cell>
          <cell r="I31">
            <v>616</v>
          </cell>
        </row>
        <row r="33">
          <cell r="A33">
            <v>6.2</v>
          </cell>
          <cell r="C33" t="str">
            <v>Timber stairs</v>
          </cell>
          <cell r="D33" t="str">
            <v>Penthouses</v>
          </cell>
          <cell r="F33" t="str">
            <v>Level 11-12m</v>
          </cell>
          <cell r="H33" t="str">
            <v>x 5</v>
          </cell>
          <cell r="J33" t="str">
            <v>m</v>
          </cell>
          <cell r="K33">
            <v>22.5</v>
          </cell>
          <cell r="L33">
            <v>5905</v>
          </cell>
          <cell r="M33">
            <v>132862.5</v>
          </cell>
        </row>
        <row r="34">
          <cell r="C34" t="str">
            <v>Timber stairs</v>
          </cell>
          <cell r="D34">
            <v>1</v>
          </cell>
          <cell r="E34">
            <v>1</v>
          </cell>
          <cell r="F34">
            <v>1</v>
          </cell>
          <cell r="G34">
            <v>1</v>
          </cell>
          <cell r="H34">
            <v>2500</v>
          </cell>
          <cell r="I34">
            <v>2500</v>
          </cell>
        </row>
        <row r="35">
          <cell r="C35" t="str">
            <v>Timber structure</v>
          </cell>
          <cell r="D35">
            <v>1</v>
          </cell>
          <cell r="E35">
            <v>1</v>
          </cell>
          <cell r="F35">
            <v>1</v>
          </cell>
          <cell r="G35">
            <v>1</v>
          </cell>
          <cell r="H35">
            <v>1800</v>
          </cell>
          <cell r="I35">
            <v>1800</v>
          </cell>
        </row>
        <row r="36">
          <cell r="C36" t="str">
            <v>Balustrading</v>
          </cell>
          <cell r="D36">
            <v>1</v>
          </cell>
          <cell r="E36">
            <v>1</v>
          </cell>
          <cell r="F36">
            <v>1</v>
          </cell>
          <cell r="G36">
            <v>1</v>
          </cell>
          <cell r="H36">
            <v>1500</v>
          </cell>
          <cell r="I36">
            <v>1500</v>
          </cell>
        </row>
        <row r="37">
          <cell r="C37" t="str">
            <v>Varnish</v>
          </cell>
          <cell r="D37">
            <v>1</v>
          </cell>
          <cell r="E37">
            <v>1</v>
          </cell>
          <cell r="F37">
            <v>1</v>
          </cell>
          <cell r="G37">
            <v>1</v>
          </cell>
          <cell r="H37">
            <v>55</v>
          </cell>
          <cell r="I37">
            <v>55</v>
          </cell>
        </row>
        <row r="38">
          <cell r="C38" t="str">
            <v>Fixings</v>
          </cell>
          <cell r="D38">
            <v>1</v>
          </cell>
          <cell r="E38">
            <v>1</v>
          </cell>
          <cell r="F38">
            <v>1</v>
          </cell>
          <cell r="G38">
            <v>1</v>
          </cell>
          <cell r="H38">
            <v>50</v>
          </cell>
          <cell r="I38">
            <v>50</v>
          </cell>
        </row>
        <row r="40">
          <cell r="A40" t="str">
            <v>6.3.1</v>
          </cell>
          <cell r="C40" t="str">
            <v>Beams - floors 2-10</v>
          </cell>
          <cell r="D40" t="str">
            <v>Steel beam under slab at new brick wall positions</v>
          </cell>
          <cell r="J40" t="str">
            <v>m</v>
          </cell>
          <cell r="K40">
            <v>450</v>
          </cell>
          <cell r="L40">
            <v>0</v>
          </cell>
          <cell r="M40">
            <v>0</v>
          </cell>
        </row>
        <row r="41">
          <cell r="B41">
            <v>76</v>
          </cell>
          <cell r="C41" t="str">
            <v>Steel construction</v>
          </cell>
          <cell r="D41">
            <v>23</v>
          </cell>
          <cell r="E41">
            <v>1</v>
          </cell>
          <cell r="F41">
            <v>1</v>
          </cell>
          <cell r="G41">
            <v>1</v>
          </cell>
          <cell r="H41">
            <v>15</v>
          </cell>
          <cell r="I41">
            <v>345</v>
          </cell>
        </row>
        <row r="42">
          <cell r="C42" t="str">
            <v>Fire Protection</v>
          </cell>
          <cell r="D42">
            <v>1</v>
          </cell>
          <cell r="E42">
            <v>1</v>
          </cell>
          <cell r="F42">
            <v>1</v>
          </cell>
          <cell r="G42">
            <v>1</v>
          </cell>
          <cell r="H42">
            <v>115</v>
          </cell>
          <cell r="I42">
            <v>115</v>
          </cell>
        </row>
        <row r="43">
          <cell r="C43" t="str">
            <v>Non shrink grout</v>
          </cell>
          <cell r="D43">
            <v>1</v>
          </cell>
          <cell r="E43">
            <v>1</v>
          </cell>
          <cell r="F43">
            <v>1</v>
          </cell>
          <cell r="G43">
            <v>1</v>
          </cell>
          <cell r="H43">
            <v>50</v>
          </cell>
          <cell r="I43">
            <v>50</v>
          </cell>
        </row>
        <row r="44">
          <cell r="C44" t="str">
            <v>Bolts, plates, fixings, etc</v>
          </cell>
          <cell r="D44">
            <v>1</v>
          </cell>
          <cell r="E44">
            <v>1</v>
          </cell>
          <cell r="F44">
            <v>1</v>
          </cell>
          <cell r="G44">
            <v>1</v>
          </cell>
          <cell r="H44">
            <v>150</v>
          </cell>
          <cell r="I44">
            <v>150</v>
          </cell>
        </row>
        <row r="46">
          <cell r="A46" t="str">
            <v>6.3.2</v>
          </cell>
          <cell r="C46" t="str">
            <v>Beams - floor 12</v>
          </cell>
          <cell r="D46" t="str">
            <v>Steel beams at edge of voids</v>
          </cell>
          <cell r="J46" t="str">
            <v>m</v>
          </cell>
          <cell r="K46">
            <v>91</v>
          </cell>
          <cell r="L46">
            <v>660</v>
          </cell>
          <cell r="M46">
            <v>60060</v>
          </cell>
        </row>
        <row r="47">
          <cell r="B47">
            <v>76</v>
          </cell>
          <cell r="C47" t="str">
            <v>Steel construction</v>
          </cell>
          <cell r="D47">
            <v>23</v>
          </cell>
          <cell r="E47">
            <v>1</v>
          </cell>
          <cell r="F47">
            <v>1</v>
          </cell>
          <cell r="G47">
            <v>1</v>
          </cell>
          <cell r="H47">
            <v>15</v>
          </cell>
          <cell r="I47">
            <v>345</v>
          </cell>
        </row>
        <row r="48">
          <cell r="C48" t="str">
            <v>Fire Protection</v>
          </cell>
          <cell r="D48">
            <v>1</v>
          </cell>
          <cell r="E48">
            <v>1</v>
          </cell>
          <cell r="F48">
            <v>1</v>
          </cell>
          <cell r="G48">
            <v>1</v>
          </cell>
          <cell r="H48">
            <v>115</v>
          </cell>
          <cell r="I48">
            <v>115</v>
          </cell>
        </row>
        <row r="49">
          <cell r="C49" t="str">
            <v>Non shrink grout</v>
          </cell>
          <cell r="D49">
            <v>1</v>
          </cell>
          <cell r="E49">
            <v>1</v>
          </cell>
          <cell r="F49">
            <v>1</v>
          </cell>
          <cell r="G49">
            <v>1</v>
          </cell>
          <cell r="H49">
            <v>50</v>
          </cell>
          <cell r="I49">
            <v>50</v>
          </cell>
        </row>
        <row r="50">
          <cell r="C50" t="str">
            <v>Bolts, plates, fixings, etc</v>
          </cell>
          <cell r="D50">
            <v>1</v>
          </cell>
          <cell r="E50">
            <v>1</v>
          </cell>
          <cell r="F50">
            <v>1</v>
          </cell>
          <cell r="G50">
            <v>1</v>
          </cell>
          <cell r="H50">
            <v>150</v>
          </cell>
          <cell r="I50">
            <v>150</v>
          </cell>
        </row>
        <row r="52">
          <cell r="A52" t="str">
            <v>6.3.3</v>
          </cell>
          <cell r="C52" t="str">
            <v>Beams - floors 11&amp;12</v>
          </cell>
          <cell r="D52" t="str">
            <v>Angle iron to existing beams</v>
          </cell>
          <cell r="J52" t="str">
            <v>m</v>
          </cell>
          <cell r="K52">
            <v>105</v>
          </cell>
          <cell r="L52">
            <v>1176</v>
          </cell>
          <cell r="M52">
            <v>123480</v>
          </cell>
        </row>
        <row r="53">
          <cell r="C53" t="str">
            <v>Steel construction</v>
          </cell>
          <cell r="D53">
            <v>18.2</v>
          </cell>
          <cell r="E53">
            <v>2</v>
          </cell>
          <cell r="F53">
            <v>1</v>
          </cell>
          <cell r="G53">
            <v>1</v>
          </cell>
          <cell r="H53">
            <v>15</v>
          </cell>
          <cell r="I53">
            <v>546</v>
          </cell>
        </row>
        <row r="54">
          <cell r="C54" t="str">
            <v>Fire Protection</v>
          </cell>
          <cell r="D54">
            <v>1</v>
          </cell>
          <cell r="E54">
            <v>2</v>
          </cell>
          <cell r="F54">
            <v>1</v>
          </cell>
          <cell r="G54">
            <v>1</v>
          </cell>
          <cell r="H54">
            <v>115</v>
          </cell>
          <cell r="I54">
            <v>230</v>
          </cell>
        </row>
        <row r="55">
          <cell r="C55" t="str">
            <v>Non shrink grout</v>
          </cell>
          <cell r="D55">
            <v>1</v>
          </cell>
          <cell r="E55">
            <v>2</v>
          </cell>
          <cell r="F55">
            <v>1</v>
          </cell>
          <cell r="G55">
            <v>1</v>
          </cell>
          <cell r="H55">
            <v>50</v>
          </cell>
          <cell r="I55">
            <v>100</v>
          </cell>
        </row>
        <row r="56">
          <cell r="C56" t="str">
            <v>Bolts, plates, fixings, etc</v>
          </cell>
          <cell r="D56">
            <v>1</v>
          </cell>
          <cell r="E56">
            <v>2</v>
          </cell>
          <cell r="F56">
            <v>1</v>
          </cell>
          <cell r="G56">
            <v>1</v>
          </cell>
          <cell r="H56">
            <v>150</v>
          </cell>
          <cell r="I56">
            <v>300</v>
          </cell>
        </row>
        <row r="58">
          <cell r="A58" t="str">
            <v>6.4.1</v>
          </cell>
          <cell r="C58" t="str">
            <v>Columns</v>
          </cell>
          <cell r="D58" t="str">
            <v>Floor 12</v>
          </cell>
          <cell r="J58" t="str">
            <v>m</v>
          </cell>
          <cell r="K58">
            <v>9</v>
          </cell>
          <cell r="L58">
            <v>710</v>
          </cell>
          <cell r="M58">
            <v>6390</v>
          </cell>
        </row>
        <row r="59">
          <cell r="B59">
            <v>76</v>
          </cell>
          <cell r="C59" t="str">
            <v>Steel construction</v>
          </cell>
          <cell r="D59">
            <v>23</v>
          </cell>
          <cell r="E59">
            <v>1</v>
          </cell>
          <cell r="F59">
            <v>1</v>
          </cell>
          <cell r="G59">
            <v>1</v>
          </cell>
          <cell r="H59">
            <v>15</v>
          </cell>
          <cell r="I59">
            <v>345</v>
          </cell>
        </row>
        <row r="60">
          <cell r="C60" t="str">
            <v>Fire Protection</v>
          </cell>
          <cell r="D60">
            <v>1</v>
          </cell>
          <cell r="E60">
            <v>1</v>
          </cell>
          <cell r="F60">
            <v>1</v>
          </cell>
          <cell r="G60">
            <v>1</v>
          </cell>
          <cell r="H60">
            <v>115</v>
          </cell>
          <cell r="I60">
            <v>115</v>
          </cell>
        </row>
        <row r="61">
          <cell r="C61" t="str">
            <v>Non shrink grout</v>
          </cell>
          <cell r="D61">
            <v>1</v>
          </cell>
          <cell r="E61">
            <v>1</v>
          </cell>
          <cell r="F61">
            <v>1</v>
          </cell>
          <cell r="G61">
            <v>1</v>
          </cell>
          <cell r="H61">
            <v>50</v>
          </cell>
          <cell r="I61">
            <v>50</v>
          </cell>
        </row>
        <row r="62">
          <cell r="C62" t="str">
            <v>Bolts, plates, fixings, etc</v>
          </cell>
          <cell r="D62">
            <v>1</v>
          </cell>
          <cell r="E62">
            <v>1</v>
          </cell>
          <cell r="F62">
            <v>1</v>
          </cell>
          <cell r="G62">
            <v>1</v>
          </cell>
          <cell r="H62">
            <v>200</v>
          </cell>
          <cell r="I62">
            <v>200</v>
          </cell>
        </row>
        <row r="64">
          <cell r="A64" t="str">
            <v>6.4.2</v>
          </cell>
          <cell r="C64" t="str">
            <v>Columns</v>
          </cell>
          <cell r="D64" t="str">
            <v>Supporting roof from 10 floor @ 3500mm centers</v>
          </cell>
          <cell r="J64" t="str">
            <v>m</v>
          </cell>
          <cell r="K64">
            <v>120</v>
          </cell>
          <cell r="L64">
            <v>1005</v>
          </cell>
          <cell r="M64">
            <v>120600</v>
          </cell>
          <cell r="O64">
            <v>24132</v>
          </cell>
        </row>
        <row r="65">
          <cell r="B65">
            <v>76</v>
          </cell>
          <cell r="C65" t="str">
            <v>Steel construction</v>
          </cell>
          <cell r="D65">
            <v>46</v>
          </cell>
          <cell r="E65">
            <v>1</v>
          </cell>
          <cell r="F65">
            <v>1</v>
          </cell>
          <cell r="G65">
            <v>1</v>
          </cell>
          <cell r="H65">
            <v>15</v>
          </cell>
          <cell r="I65">
            <v>690</v>
          </cell>
        </row>
        <row r="66">
          <cell r="C66" t="str">
            <v>Fire Protection</v>
          </cell>
          <cell r="D66">
            <v>1</v>
          </cell>
          <cell r="E66">
            <v>1</v>
          </cell>
          <cell r="F66">
            <v>1</v>
          </cell>
          <cell r="G66">
            <v>1</v>
          </cell>
          <cell r="H66">
            <v>115</v>
          </cell>
          <cell r="I66">
            <v>115</v>
          </cell>
        </row>
        <row r="67">
          <cell r="C67" t="str">
            <v>Bolts, plates, fixings, etc</v>
          </cell>
          <cell r="D67">
            <v>1</v>
          </cell>
          <cell r="E67">
            <v>1</v>
          </cell>
          <cell r="F67">
            <v>1</v>
          </cell>
          <cell r="G67">
            <v>1</v>
          </cell>
          <cell r="H67">
            <v>200</v>
          </cell>
          <cell r="I67">
            <v>200</v>
          </cell>
        </row>
        <row r="69">
          <cell r="A69" t="str">
            <v>6.4.3</v>
          </cell>
          <cell r="C69" t="str">
            <v>Columns</v>
          </cell>
          <cell r="D69" t="str">
            <v>Strengthening of walls due to slab cutting back</v>
          </cell>
          <cell r="J69" t="str">
            <v>m</v>
          </cell>
          <cell r="K69">
            <v>21</v>
          </cell>
          <cell r="L69">
            <v>1263</v>
          </cell>
          <cell r="M69">
            <v>26523</v>
          </cell>
        </row>
        <row r="70">
          <cell r="B70">
            <v>76</v>
          </cell>
          <cell r="C70" t="str">
            <v>Steel construction</v>
          </cell>
          <cell r="D70">
            <v>21.1</v>
          </cell>
          <cell r="E70">
            <v>2</v>
          </cell>
          <cell r="F70">
            <v>1</v>
          </cell>
          <cell r="G70">
            <v>1</v>
          </cell>
          <cell r="H70">
            <v>15</v>
          </cell>
          <cell r="I70">
            <v>633</v>
          </cell>
        </row>
        <row r="71">
          <cell r="C71" t="str">
            <v>Fire Protection</v>
          </cell>
          <cell r="D71">
            <v>1</v>
          </cell>
          <cell r="E71">
            <v>2</v>
          </cell>
          <cell r="F71">
            <v>1</v>
          </cell>
          <cell r="G71">
            <v>1</v>
          </cell>
          <cell r="H71">
            <v>115</v>
          </cell>
          <cell r="I71">
            <v>230</v>
          </cell>
        </row>
        <row r="72">
          <cell r="C72" t="str">
            <v>Non shrink grout</v>
          </cell>
          <cell r="D72">
            <v>1</v>
          </cell>
          <cell r="E72">
            <v>2</v>
          </cell>
          <cell r="F72">
            <v>1</v>
          </cell>
          <cell r="G72">
            <v>1</v>
          </cell>
          <cell r="H72">
            <v>50</v>
          </cell>
          <cell r="I72">
            <v>100</v>
          </cell>
        </row>
        <row r="73">
          <cell r="C73" t="str">
            <v>Bolts, plates, fixings, etc</v>
          </cell>
          <cell r="D73">
            <v>1</v>
          </cell>
          <cell r="E73">
            <v>2</v>
          </cell>
          <cell r="F73">
            <v>1</v>
          </cell>
          <cell r="G73">
            <v>1</v>
          </cell>
          <cell r="H73">
            <v>150</v>
          </cell>
          <cell r="I73">
            <v>300</v>
          </cell>
        </row>
        <row r="76">
          <cell r="A76" t="str">
            <v>7.</v>
          </cell>
          <cell r="C76" t="str">
            <v>External Envelope</v>
          </cell>
          <cell r="F76">
            <v>0.11116399251836986</v>
          </cell>
          <cell r="K76">
            <v>1984885</v>
          </cell>
        </row>
        <row r="78">
          <cell r="A78">
            <v>7.1</v>
          </cell>
          <cell r="C78" t="str">
            <v>Walls</v>
          </cell>
          <cell r="D78" t="str">
            <v>Level 12</v>
          </cell>
          <cell r="J78" t="str">
            <v>m²</v>
          </cell>
          <cell r="K78">
            <v>165</v>
          </cell>
          <cell r="L78">
            <v>189.4</v>
          </cell>
          <cell r="M78">
            <v>31251</v>
          </cell>
        </row>
        <row r="79">
          <cell r="B79">
            <v>40</v>
          </cell>
          <cell r="C79" t="str">
            <v>280 Cavity wall</v>
          </cell>
          <cell r="D79">
            <v>1</v>
          </cell>
          <cell r="E79">
            <v>1</v>
          </cell>
          <cell r="F79">
            <v>1</v>
          </cell>
          <cell r="G79">
            <v>1</v>
          </cell>
          <cell r="H79">
            <v>185</v>
          </cell>
          <cell r="I79">
            <v>185</v>
          </cell>
        </row>
        <row r="80">
          <cell r="B80">
            <v>45</v>
          </cell>
          <cell r="C80" t="str">
            <v>Brick reinforcing</v>
          </cell>
          <cell r="D80">
            <v>4</v>
          </cell>
          <cell r="E80">
            <v>1</v>
          </cell>
          <cell r="F80">
            <v>1</v>
          </cell>
          <cell r="G80">
            <v>1</v>
          </cell>
          <cell r="H80">
            <v>1.1000000000000001</v>
          </cell>
          <cell r="I80">
            <v>4.4000000000000004</v>
          </cell>
        </row>
        <row r="82">
          <cell r="A82">
            <v>7.2</v>
          </cell>
          <cell r="C82" t="str">
            <v>Finishing's</v>
          </cell>
          <cell r="D82" t="str">
            <v>External Walls</v>
          </cell>
          <cell r="J82" t="str">
            <v>m²</v>
          </cell>
          <cell r="K82">
            <v>165</v>
          </cell>
          <cell r="L82">
            <v>48.487499999999997</v>
          </cell>
          <cell r="M82">
            <v>8000.44</v>
          </cell>
          <cell r="O82">
            <v>7592.1727499999988</v>
          </cell>
        </row>
        <row r="83">
          <cell r="B83">
            <v>52</v>
          </cell>
          <cell r="C83" t="str">
            <v>1 ct Plaster</v>
          </cell>
          <cell r="D83">
            <v>1</v>
          </cell>
          <cell r="E83">
            <v>1</v>
          </cell>
          <cell r="F83">
            <v>1</v>
          </cell>
          <cell r="G83">
            <v>1</v>
          </cell>
          <cell r="H83">
            <v>30.1875</v>
          </cell>
          <cell r="I83">
            <v>30.1875</v>
          </cell>
        </row>
        <row r="84">
          <cell r="B84">
            <v>100</v>
          </cell>
          <cell r="C84" t="str">
            <v>Paint</v>
          </cell>
          <cell r="D84">
            <v>1</v>
          </cell>
          <cell r="E84">
            <v>1</v>
          </cell>
          <cell r="F84">
            <v>1</v>
          </cell>
          <cell r="G84">
            <v>1</v>
          </cell>
          <cell r="H84">
            <v>18.3</v>
          </cell>
          <cell r="I84">
            <v>18.3</v>
          </cell>
        </row>
        <row r="86">
          <cell r="A86">
            <v>7.3</v>
          </cell>
          <cell r="C86" t="str">
            <v>Finishing's (Lightwells)</v>
          </cell>
          <cell r="J86" t="str">
            <v>m²</v>
          </cell>
          <cell r="K86">
            <v>792</v>
          </cell>
          <cell r="L86">
            <v>48.487499999999997</v>
          </cell>
          <cell r="M86">
            <v>38402.1</v>
          </cell>
        </row>
        <row r="87">
          <cell r="B87">
            <v>52</v>
          </cell>
          <cell r="C87" t="str">
            <v>1 ct Plaster</v>
          </cell>
          <cell r="D87">
            <v>1</v>
          </cell>
          <cell r="E87">
            <v>1</v>
          </cell>
          <cell r="F87">
            <v>1</v>
          </cell>
          <cell r="G87">
            <v>1</v>
          </cell>
          <cell r="H87">
            <v>30.1875</v>
          </cell>
          <cell r="I87">
            <v>30.1875</v>
          </cell>
        </row>
        <row r="88">
          <cell r="B88">
            <v>100</v>
          </cell>
          <cell r="C88" t="str">
            <v>Paint</v>
          </cell>
          <cell r="D88">
            <v>1</v>
          </cell>
          <cell r="E88">
            <v>1</v>
          </cell>
          <cell r="F88">
            <v>1</v>
          </cell>
          <cell r="G88">
            <v>1</v>
          </cell>
          <cell r="H88">
            <v>18.3</v>
          </cell>
          <cell r="I88">
            <v>18.3</v>
          </cell>
        </row>
        <row r="90">
          <cell r="A90">
            <v>7.4</v>
          </cell>
          <cell r="C90" t="str">
            <v>Windows</v>
          </cell>
          <cell r="D90" t="str">
            <v>Level 11 &amp; 12 Street elevations</v>
          </cell>
          <cell r="J90" t="str">
            <v>m²</v>
          </cell>
          <cell r="K90">
            <v>282</v>
          </cell>
          <cell r="L90">
            <v>1000</v>
          </cell>
          <cell r="M90">
            <v>282000</v>
          </cell>
          <cell r="P90">
            <v>127040</v>
          </cell>
        </row>
        <row r="91">
          <cell r="B91">
            <v>112</v>
          </cell>
          <cell r="C91" t="str">
            <v>Aluminium</v>
          </cell>
          <cell r="D91">
            <v>1</v>
          </cell>
          <cell r="E91">
            <v>1</v>
          </cell>
          <cell r="F91">
            <v>1</v>
          </cell>
          <cell r="G91">
            <v>1</v>
          </cell>
          <cell r="H91">
            <v>1000</v>
          </cell>
          <cell r="I91">
            <v>1000</v>
          </cell>
        </row>
        <row r="92">
          <cell r="B92">
            <v>113</v>
          </cell>
          <cell r="C92" t="str">
            <v>Vertical blinds</v>
          </cell>
          <cell r="D92">
            <v>0</v>
          </cell>
          <cell r="E92">
            <v>1</v>
          </cell>
          <cell r="F92">
            <v>1</v>
          </cell>
          <cell r="G92">
            <v>1</v>
          </cell>
          <cell r="H92">
            <v>100</v>
          </cell>
          <cell r="I92" t="str">
            <v>Excluded</v>
          </cell>
        </row>
        <row r="94">
          <cell r="A94">
            <v>7.5</v>
          </cell>
          <cell r="C94" t="str">
            <v>Windows</v>
          </cell>
          <cell r="D94" t="str">
            <v>Level 8 - 12  back elevations</v>
          </cell>
          <cell r="J94" t="str">
            <v>m²</v>
          </cell>
          <cell r="K94">
            <v>78.650000000000006</v>
          </cell>
          <cell r="L94">
            <v>900</v>
          </cell>
          <cell r="M94">
            <v>70785</v>
          </cell>
        </row>
        <row r="95">
          <cell r="C95" t="str">
            <v>Aluminium</v>
          </cell>
          <cell r="D95">
            <v>1</v>
          </cell>
          <cell r="E95">
            <v>1</v>
          </cell>
          <cell r="F95">
            <v>1</v>
          </cell>
          <cell r="G95">
            <v>1</v>
          </cell>
          <cell r="H95">
            <v>800</v>
          </cell>
          <cell r="I95">
            <v>800</v>
          </cell>
        </row>
        <row r="96">
          <cell r="C96" t="str">
            <v>Demolitions</v>
          </cell>
          <cell r="D96">
            <v>1</v>
          </cell>
          <cell r="E96">
            <v>1</v>
          </cell>
          <cell r="F96">
            <v>1</v>
          </cell>
          <cell r="G96">
            <v>1</v>
          </cell>
          <cell r="H96">
            <v>100</v>
          </cell>
          <cell r="I96">
            <v>100</v>
          </cell>
        </row>
        <row r="97">
          <cell r="B97">
            <v>113</v>
          </cell>
          <cell r="C97" t="str">
            <v>Vertical blinds</v>
          </cell>
          <cell r="D97">
            <v>0</v>
          </cell>
          <cell r="E97">
            <v>1</v>
          </cell>
          <cell r="F97">
            <v>1</v>
          </cell>
          <cell r="G97">
            <v>1</v>
          </cell>
          <cell r="H97">
            <v>100</v>
          </cell>
          <cell r="I97" t="str">
            <v>Excluded</v>
          </cell>
        </row>
        <row r="99">
          <cell r="A99">
            <v>7.6</v>
          </cell>
          <cell r="C99" t="str">
            <v>Windows</v>
          </cell>
          <cell r="D99" t="str">
            <v>Level 2 - 9 Strand Street elevation</v>
          </cell>
          <cell r="J99" t="str">
            <v>No</v>
          </cell>
          <cell r="K99">
            <v>56</v>
          </cell>
          <cell r="L99">
            <v>9000</v>
          </cell>
          <cell r="M99">
            <v>504000</v>
          </cell>
        </row>
        <row r="100">
          <cell r="B100">
            <v>112</v>
          </cell>
          <cell r="C100" t="str">
            <v>Aluminium</v>
          </cell>
          <cell r="D100">
            <v>1</v>
          </cell>
          <cell r="E100">
            <v>1</v>
          </cell>
          <cell r="F100">
            <v>3</v>
          </cell>
          <cell r="G100">
            <v>3</v>
          </cell>
          <cell r="H100">
            <v>1000</v>
          </cell>
          <cell r="I100">
            <v>9000</v>
          </cell>
        </row>
        <row r="101">
          <cell r="B101">
            <v>113</v>
          </cell>
          <cell r="C101" t="str">
            <v>Vertical blinds</v>
          </cell>
          <cell r="D101">
            <v>0</v>
          </cell>
          <cell r="E101">
            <v>1</v>
          </cell>
          <cell r="F101">
            <v>3</v>
          </cell>
          <cell r="G101">
            <v>3</v>
          </cell>
          <cell r="H101">
            <v>100</v>
          </cell>
          <cell r="I101" t="str">
            <v>Excluded</v>
          </cell>
        </row>
        <row r="103">
          <cell r="A103">
            <v>7.7</v>
          </cell>
          <cell r="C103" t="str">
            <v>Windows</v>
          </cell>
          <cell r="D103" t="str">
            <v>Level 10 Strand Street elevation</v>
          </cell>
          <cell r="J103" t="str">
            <v>No</v>
          </cell>
          <cell r="K103">
            <v>11</v>
          </cell>
          <cell r="L103">
            <v>3919.9999999999995</v>
          </cell>
          <cell r="M103">
            <v>43120</v>
          </cell>
        </row>
        <row r="104">
          <cell r="B104">
            <v>112</v>
          </cell>
          <cell r="C104" t="str">
            <v>Aluminium</v>
          </cell>
          <cell r="D104">
            <v>1</v>
          </cell>
          <cell r="E104">
            <v>1</v>
          </cell>
          <cell r="F104">
            <v>2.8</v>
          </cell>
          <cell r="G104">
            <v>1.4</v>
          </cell>
          <cell r="H104">
            <v>1000</v>
          </cell>
          <cell r="I104">
            <v>3919.9999999999995</v>
          </cell>
        </row>
        <row r="105">
          <cell r="B105">
            <v>113</v>
          </cell>
          <cell r="C105" t="str">
            <v>Vertical blinds</v>
          </cell>
          <cell r="D105">
            <v>0</v>
          </cell>
          <cell r="E105">
            <v>1</v>
          </cell>
          <cell r="F105">
            <v>2.8</v>
          </cell>
          <cell r="G105">
            <v>1.4</v>
          </cell>
          <cell r="H105">
            <v>100</v>
          </cell>
          <cell r="I105" t="str">
            <v>Excluded</v>
          </cell>
        </row>
        <row r="107">
          <cell r="A107">
            <v>7.8</v>
          </cell>
          <cell r="C107" t="str">
            <v>Windows</v>
          </cell>
          <cell r="D107" t="str">
            <v>Void Windows</v>
          </cell>
          <cell r="J107" t="str">
            <v>No</v>
          </cell>
          <cell r="K107">
            <v>22</v>
          </cell>
          <cell r="L107">
            <v>1979.9999999999998</v>
          </cell>
          <cell r="M107">
            <v>43560</v>
          </cell>
        </row>
        <row r="108">
          <cell r="B108">
            <v>112</v>
          </cell>
          <cell r="C108" t="str">
            <v>Aluminium</v>
          </cell>
          <cell r="D108">
            <v>1</v>
          </cell>
          <cell r="E108">
            <v>1</v>
          </cell>
          <cell r="F108">
            <v>1.5</v>
          </cell>
          <cell r="G108">
            <v>1.2</v>
          </cell>
          <cell r="H108">
            <v>1000</v>
          </cell>
          <cell r="I108">
            <v>1799.9999999999998</v>
          </cell>
        </row>
        <row r="109">
          <cell r="C109" t="str">
            <v>Demolitions</v>
          </cell>
          <cell r="D109">
            <v>1</v>
          </cell>
          <cell r="E109">
            <v>1</v>
          </cell>
          <cell r="F109">
            <v>1.5</v>
          </cell>
          <cell r="G109">
            <v>1.2</v>
          </cell>
          <cell r="H109">
            <v>100</v>
          </cell>
          <cell r="I109">
            <v>179.99999999999997</v>
          </cell>
        </row>
        <row r="110">
          <cell r="B110">
            <v>113</v>
          </cell>
          <cell r="C110" t="str">
            <v>Vertical blinds</v>
          </cell>
          <cell r="D110">
            <v>0</v>
          </cell>
          <cell r="E110">
            <v>1</v>
          </cell>
          <cell r="F110">
            <v>1.5</v>
          </cell>
          <cell r="G110">
            <v>1.2</v>
          </cell>
          <cell r="H110">
            <v>100</v>
          </cell>
          <cell r="I110" t="str">
            <v>Excluded</v>
          </cell>
        </row>
        <row r="112">
          <cell r="A112">
            <v>7.9</v>
          </cell>
          <cell r="C112" t="str">
            <v>Windows</v>
          </cell>
          <cell r="D112" t="str">
            <v>Void Windows</v>
          </cell>
          <cell r="J112" t="str">
            <v>No</v>
          </cell>
          <cell r="K112">
            <v>11</v>
          </cell>
          <cell r="L112">
            <v>2640</v>
          </cell>
          <cell r="M112">
            <v>29040</v>
          </cell>
        </row>
        <row r="113">
          <cell r="B113">
            <v>112</v>
          </cell>
          <cell r="C113" t="str">
            <v>Aluminium</v>
          </cell>
          <cell r="D113">
            <v>1</v>
          </cell>
          <cell r="E113">
            <v>1</v>
          </cell>
          <cell r="F113">
            <v>2</v>
          </cell>
          <cell r="G113">
            <v>1.2</v>
          </cell>
          <cell r="H113">
            <v>1000</v>
          </cell>
          <cell r="I113">
            <v>2400</v>
          </cell>
        </row>
        <row r="114">
          <cell r="C114" t="str">
            <v>Demolitions</v>
          </cell>
          <cell r="D114">
            <v>1</v>
          </cell>
          <cell r="E114">
            <v>1</v>
          </cell>
          <cell r="F114">
            <v>2</v>
          </cell>
          <cell r="G114">
            <v>1.2</v>
          </cell>
          <cell r="H114">
            <v>100</v>
          </cell>
          <cell r="I114">
            <v>240</v>
          </cell>
        </row>
        <row r="115">
          <cell r="B115">
            <v>113</v>
          </cell>
          <cell r="C115" t="str">
            <v>Vertical blinds</v>
          </cell>
          <cell r="D115">
            <v>0</v>
          </cell>
          <cell r="E115">
            <v>1</v>
          </cell>
          <cell r="F115">
            <v>2</v>
          </cell>
          <cell r="G115">
            <v>1.2</v>
          </cell>
          <cell r="H115">
            <v>100</v>
          </cell>
          <cell r="I115" t="str">
            <v>Excluded</v>
          </cell>
        </row>
        <row r="117">
          <cell r="A117">
            <v>7.1</v>
          </cell>
          <cell r="C117" t="str">
            <v>Windows</v>
          </cell>
          <cell r="D117" t="str">
            <v>Level 2 - 10 St Georges Street</v>
          </cell>
          <cell r="J117" t="str">
            <v>No</v>
          </cell>
          <cell r="K117">
            <v>84</v>
          </cell>
          <cell r="L117">
            <v>675</v>
          </cell>
          <cell r="M117">
            <v>56700</v>
          </cell>
        </row>
        <row r="118">
          <cell r="C118" t="str">
            <v>Allowance</v>
          </cell>
          <cell r="D118">
            <v>1</v>
          </cell>
          <cell r="E118">
            <v>1</v>
          </cell>
          <cell r="F118">
            <v>1.5</v>
          </cell>
          <cell r="G118">
            <v>3</v>
          </cell>
          <cell r="H118">
            <v>150</v>
          </cell>
          <cell r="I118">
            <v>675</v>
          </cell>
        </row>
        <row r="120">
          <cell r="A120">
            <v>7.11</v>
          </cell>
          <cell r="C120" t="str">
            <v>Windows</v>
          </cell>
          <cell r="D120" t="str">
            <v>Bank Windows</v>
          </cell>
          <cell r="J120" t="str">
            <v>m²</v>
          </cell>
          <cell r="K120">
            <v>112.608</v>
          </cell>
          <cell r="L120">
            <v>1504.9</v>
          </cell>
          <cell r="M120">
            <v>169463.78</v>
          </cell>
        </row>
        <row r="121">
          <cell r="B121">
            <v>100</v>
          </cell>
          <cell r="C121" t="str">
            <v>Paint</v>
          </cell>
          <cell r="D121">
            <v>1</v>
          </cell>
          <cell r="E121">
            <v>1</v>
          </cell>
          <cell r="F121">
            <v>1</v>
          </cell>
          <cell r="G121">
            <v>1</v>
          </cell>
          <cell r="H121">
            <v>1504.9</v>
          </cell>
          <cell r="I121">
            <v>1504.9</v>
          </cell>
        </row>
        <row r="123">
          <cell r="A123">
            <v>7.11</v>
          </cell>
          <cell r="C123" t="str">
            <v>Juliet Balconies</v>
          </cell>
          <cell r="D123" t="str">
            <v>(New )</v>
          </cell>
          <cell r="J123" t="str">
            <v>No</v>
          </cell>
          <cell r="K123">
            <v>60</v>
          </cell>
          <cell r="L123">
            <v>8400</v>
          </cell>
          <cell r="M123">
            <v>504000</v>
          </cell>
        </row>
        <row r="124">
          <cell r="B124">
            <v>76</v>
          </cell>
          <cell r="C124" t="str">
            <v>Steel construction</v>
          </cell>
          <cell r="D124">
            <v>120</v>
          </cell>
          <cell r="E124">
            <v>1</v>
          </cell>
          <cell r="F124">
            <v>1</v>
          </cell>
          <cell r="G124">
            <v>3</v>
          </cell>
          <cell r="H124">
            <v>15</v>
          </cell>
          <cell r="I124">
            <v>5400</v>
          </cell>
        </row>
        <row r="125">
          <cell r="C125" t="str">
            <v>Balustrading</v>
          </cell>
          <cell r="D125">
            <v>1</v>
          </cell>
          <cell r="E125">
            <v>1</v>
          </cell>
          <cell r="F125">
            <v>1</v>
          </cell>
          <cell r="G125">
            <v>3</v>
          </cell>
          <cell r="H125">
            <v>1000</v>
          </cell>
          <cell r="I125">
            <v>3000</v>
          </cell>
        </row>
        <row r="127">
          <cell r="A127">
            <v>7.12</v>
          </cell>
          <cell r="C127" t="str">
            <v>Window sundries say</v>
          </cell>
          <cell r="D127" t="str">
            <v>}</v>
          </cell>
          <cell r="E127" t="str">
            <v>included</v>
          </cell>
          <cell r="J127" t="str">
            <v>m</v>
          </cell>
          <cell r="K127">
            <v>0</v>
          </cell>
          <cell r="L127">
            <v>0</v>
          </cell>
          <cell r="M127">
            <v>0</v>
          </cell>
        </row>
        <row r="129">
          <cell r="A129" t="str">
            <v>7.13.1</v>
          </cell>
          <cell r="C129" t="str">
            <v>Doors</v>
          </cell>
          <cell r="D129" t="str">
            <v>Single</v>
          </cell>
          <cell r="F129" t="str">
            <v>Doors to void bridge</v>
          </cell>
          <cell r="J129" t="str">
            <v>No</v>
          </cell>
          <cell r="K129">
            <v>20</v>
          </cell>
          <cell r="L129">
            <v>1442.25</v>
          </cell>
          <cell r="M129">
            <v>28845</v>
          </cell>
        </row>
        <row r="130">
          <cell r="C130" t="str">
            <v>Frame</v>
          </cell>
          <cell r="D130">
            <v>1</v>
          </cell>
          <cell r="E130">
            <v>1</v>
          </cell>
          <cell r="F130">
            <v>1</v>
          </cell>
          <cell r="G130">
            <v>1</v>
          </cell>
          <cell r="H130">
            <v>400</v>
          </cell>
          <cell r="I130">
            <v>400</v>
          </cell>
        </row>
        <row r="131">
          <cell r="C131" t="str">
            <v>Door</v>
          </cell>
          <cell r="D131">
            <v>1</v>
          </cell>
          <cell r="E131">
            <v>1</v>
          </cell>
          <cell r="F131">
            <v>1</v>
          </cell>
          <cell r="G131">
            <v>1</v>
          </cell>
          <cell r="H131">
            <v>500</v>
          </cell>
          <cell r="I131">
            <v>500</v>
          </cell>
        </row>
        <row r="132">
          <cell r="B132">
            <v>121</v>
          </cell>
          <cell r="C132" t="str">
            <v>Ironmongery</v>
          </cell>
          <cell r="D132">
            <v>1</v>
          </cell>
          <cell r="E132">
            <v>1</v>
          </cell>
          <cell r="F132">
            <v>1</v>
          </cell>
          <cell r="G132">
            <v>1</v>
          </cell>
          <cell r="H132">
            <v>500</v>
          </cell>
          <cell r="I132">
            <v>500</v>
          </cell>
        </row>
        <row r="133">
          <cell r="B133">
            <v>102</v>
          </cell>
          <cell r="C133" t="str">
            <v>Finish</v>
          </cell>
          <cell r="D133">
            <v>1</v>
          </cell>
          <cell r="E133">
            <v>1</v>
          </cell>
          <cell r="F133">
            <v>1</v>
          </cell>
          <cell r="G133">
            <v>1</v>
          </cell>
          <cell r="H133">
            <v>42.25</v>
          </cell>
          <cell r="I133">
            <v>42.25</v>
          </cell>
        </row>
        <row r="135">
          <cell r="A135" t="str">
            <v>7.13.2</v>
          </cell>
          <cell r="C135" t="str">
            <v>Doors</v>
          </cell>
          <cell r="D135" t="str">
            <v>Single fire</v>
          </cell>
          <cell r="J135" t="str">
            <v>No</v>
          </cell>
          <cell r="K135">
            <v>0</v>
          </cell>
          <cell r="L135">
            <v>2503.25</v>
          </cell>
          <cell r="M135">
            <v>0</v>
          </cell>
        </row>
        <row r="136">
          <cell r="B136">
            <v>116</v>
          </cell>
          <cell r="C136" t="str">
            <v>Door, frame, IM complete</v>
          </cell>
          <cell r="D136">
            <v>1</v>
          </cell>
          <cell r="E136">
            <v>1</v>
          </cell>
          <cell r="F136">
            <v>1</v>
          </cell>
          <cell r="G136">
            <v>1</v>
          </cell>
          <cell r="H136">
            <v>2461</v>
          </cell>
          <cell r="I136">
            <v>2461</v>
          </cell>
        </row>
        <row r="137">
          <cell r="B137">
            <v>102</v>
          </cell>
          <cell r="C137" t="str">
            <v>Finish</v>
          </cell>
          <cell r="D137">
            <v>1</v>
          </cell>
          <cell r="E137">
            <v>1</v>
          </cell>
          <cell r="F137">
            <v>1</v>
          </cell>
          <cell r="G137">
            <v>1</v>
          </cell>
          <cell r="H137">
            <v>42.25</v>
          </cell>
          <cell r="I137">
            <v>42.25</v>
          </cell>
        </row>
        <row r="139">
          <cell r="A139" t="str">
            <v>7.13.3</v>
          </cell>
          <cell r="C139" t="str">
            <v>Doors</v>
          </cell>
          <cell r="D139" t="str">
            <v>Double</v>
          </cell>
          <cell r="J139" t="str">
            <v>No</v>
          </cell>
          <cell r="K139">
            <v>0</v>
          </cell>
          <cell r="L139">
            <v>1592.25</v>
          </cell>
          <cell r="M139">
            <v>0</v>
          </cell>
        </row>
        <row r="140">
          <cell r="B140">
            <v>123</v>
          </cell>
          <cell r="C140" t="str">
            <v>Frame</v>
          </cell>
          <cell r="D140">
            <v>1</v>
          </cell>
          <cell r="E140">
            <v>1</v>
          </cell>
          <cell r="F140">
            <v>1</v>
          </cell>
          <cell r="G140">
            <v>1</v>
          </cell>
          <cell r="H140">
            <v>400</v>
          </cell>
          <cell r="I140">
            <v>400</v>
          </cell>
        </row>
        <row r="141">
          <cell r="B141">
            <v>124</v>
          </cell>
          <cell r="C141" t="str">
            <v>Door</v>
          </cell>
          <cell r="D141">
            <v>1</v>
          </cell>
          <cell r="E141">
            <v>1</v>
          </cell>
          <cell r="F141">
            <v>1</v>
          </cell>
          <cell r="G141">
            <v>1</v>
          </cell>
          <cell r="H141">
            <v>500</v>
          </cell>
          <cell r="I141">
            <v>500</v>
          </cell>
        </row>
        <row r="142">
          <cell r="B142">
            <v>125</v>
          </cell>
          <cell r="C142" t="str">
            <v>Ironmongery</v>
          </cell>
          <cell r="D142">
            <v>1</v>
          </cell>
          <cell r="E142">
            <v>1</v>
          </cell>
          <cell r="F142">
            <v>1</v>
          </cell>
          <cell r="G142">
            <v>1</v>
          </cell>
          <cell r="H142">
            <v>650</v>
          </cell>
          <cell r="I142">
            <v>650</v>
          </cell>
        </row>
        <row r="143">
          <cell r="B143">
            <v>103</v>
          </cell>
          <cell r="C143" t="str">
            <v>Finish</v>
          </cell>
          <cell r="D143">
            <v>1</v>
          </cell>
          <cell r="E143">
            <v>1</v>
          </cell>
          <cell r="F143">
            <v>1</v>
          </cell>
          <cell r="G143">
            <v>1</v>
          </cell>
          <cell r="H143">
            <v>42.25</v>
          </cell>
          <cell r="I143">
            <v>42.25</v>
          </cell>
        </row>
        <row r="145">
          <cell r="A145" t="str">
            <v>7.13.4</v>
          </cell>
          <cell r="C145" t="str">
            <v>Doors</v>
          </cell>
          <cell r="D145" t="str">
            <v>Double fire</v>
          </cell>
          <cell r="F145" t="str">
            <v>Access door to Boston House</v>
          </cell>
          <cell r="J145" t="str">
            <v>No</v>
          </cell>
          <cell r="K145">
            <v>2</v>
          </cell>
          <cell r="L145">
            <v>3359</v>
          </cell>
          <cell r="M145">
            <v>6718</v>
          </cell>
        </row>
        <row r="146">
          <cell r="B146">
            <v>117</v>
          </cell>
          <cell r="C146" t="str">
            <v>Door, frame, IM complete</v>
          </cell>
          <cell r="D146">
            <v>1</v>
          </cell>
          <cell r="E146">
            <v>1</v>
          </cell>
          <cell r="F146">
            <v>1</v>
          </cell>
          <cell r="G146">
            <v>1</v>
          </cell>
          <cell r="H146">
            <v>3316.75</v>
          </cell>
          <cell r="I146">
            <v>3316.75</v>
          </cell>
        </row>
        <row r="147">
          <cell r="B147">
            <v>103</v>
          </cell>
          <cell r="C147" t="str">
            <v>Finish</v>
          </cell>
          <cell r="D147">
            <v>1</v>
          </cell>
          <cell r="E147">
            <v>1</v>
          </cell>
          <cell r="F147">
            <v>1</v>
          </cell>
          <cell r="G147">
            <v>1</v>
          </cell>
          <cell r="H147">
            <v>42.25</v>
          </cell>
          <cell r="I147">
            <v>42.25</v>
          </cell>
        </row>
        <row r="149">
          <cell r="A149" t="str">
            <v>7.13.5</v>
          </cell>
          <cell r="C149" t="str">
            <v>Special Doors</v>
          </cell>
          <cell r="J149" t="str">
            <v>No</v>
          </cell>
          <cell r="K149">
            <v>1</v>
          </cell>
          <cell r="L149">
            <v>18000</v>
          </cell>
          <cell r="M149">
            <v>18000</v>
          </cell>
        </row>
        <row r="150">
          <cell r="B150">
            <v>127</v>
          </cell>
          <cell r="C150" t="str">
            <v>Entrance doors</v>
          </cell>
          <cell r="D150">
            <v>1</v>
          </cell>
          <cell r="E150">
            <v>1</v>
          </cell>
          <cell r="F150">
            <v>1</v>
          </cell>
          <cell r="G150">
            <v>1</v>
          </cell>
          <cell r="H150">
            <v>18000</v>
          </cell>
          <cell r="I150">
            <v>18000</v>
          </cell>
        </row>
        <row r="152">
          <cell r="A152">
            <v>7.14</v>
          </cell>
          <cell r="C152" t="str">
            <v>External sun control grilles</v>
          </cell>
          <cell r="E152" t="str">
            <v>3000mm wide - St Georges &amp; Strant Street</v>
          </cell>
          <cell r="J152" t="str">
            <v>m²</v>
          </cell>
          <cell r="K152">
            <v>141</v>
          </cell>
          <cell r="L152">
            <v>1000</v>
          </cell>
          <cell r="M152">
            <v>141000</v>
          </cell>
        </row>
        <row r="153">
          <cell r="B153">
            <v>133</v>
          </cell>
          <cell r="C153" t="str">
            <v>Budget allowance</v>
          </cell>
          <cell r="D153">
            <v>1</v>
          </cell>
          <cell r="E153">
            <v>1</v>
          </cell>
          <cell r="F153">
            <v>1</v>
          </cell>
          <cell r="G153">
            <v>1</v>
          </cell>
          <cell r="H153">
            <v>1000</v>
          </cell>
          <cell r="I153">
            <v>1000</v>
          </cell>
        </row>
        <row r="155">
          <cell r="A155">
            <v>7.15</v>
          </cell>
          <cell r="C155" t="str">
            <v>Canopy over main entrance</v>
          </cell>
          <cell r="J155" t="str">
            <v>Item</v>
          </cell>
          <cell r="K155">
            <v>1</v>
          </cell>
          <cell r="L155">
            <v>10000</v>
          </cell>
          <cell r="M155">
            <v>10000</v>
          </cell>
        </row>
        <row r="158">
          <cell r="A158" t="str">
            <v>8.</v>
          </cell>
          <cell r="C158" t="str">
            <v>Roofs</v>
          </cell>
          <cell r="F158">
            <v>1.3230177625709818E-2</v>
          </cell>
          <cell r="K158">
            <v>236231</v>
          </cell>
        </row>
        <row r="160">
          <cell r="A160">
            <v>8.1</v>
          </cell>
          <cell r="C160" t="str">
            <v>Covering</v>
          </cell>
          <cell r="J160" t="str">
            <v>m²</v>
          </cell>
          <cell r="K160">
            <v>435.12700000000001</v>
          </cell>
          <cell r="L160">
            <v>178</v>
          </cell>
          <cell r="M160">
            <v>77452.61</v>
          </cell>
        </row>
        <row r="161">
          <cell r="B161">
            <v>67</v>
          </cell>
          <cell r="C161" t="str">
            <v>Roof sheeting</v>
          </cell>
          <cell r="D161">
            <v>1</v>
          </cell>
          <cell r="E161">
            <v>1</v>
          </cell>
          <cell r="F161">
            <v>1</v>
          </cell>
          <cell r="G161">
            <v>1</v>
          </cell>
          <cell r="H161">
            <v>120</v>
          </cell>
          <cell r="I161">
            <v>120</v>
          </cell>
        </row>
        <row r="162">
          <cell r="B162">
            <v>69</v>
          </cell>
          <cell r="C162" t="str">
            <v>Dampproof membrane</v>
          </cell>
          <cell r="D162">
            <v>1</v>
          </cell>
          <cell r="E162">
            <v>1</v>
          </cell>
          <cell r="F162">
            <v>1</v>
          </cell>
          <cell r="G162">
            <v>1</v>
          </cell>
          <cell r="H162">
            <v>8</v>
          </cell>
          <cell r="I162">
            <v>8</v>
          </cell>
        </row>
        <row r="163">
          <cell r="B163">
            <v>68</v>
          </cell>
          <cell r="C163" t="str">
            <v>Ridges, valleys, etc</v>
          </cell>
          <cell r="D163">
            <v>1</v>
          </cell>
          <cell r="E163">
            <v>1</v>
          </cell>
          <cell r="F163">
            <v>1</v>
          </cell>
          <cell r="G163">
            <v>1</v>
          </cell>
          <cell r="H163">
            <v>20</v>
          </cell>
          <cell r="I163">
            <v>20</v>
          </cell>
        </row>
        <row r="164">
          <cell r="B164">
            <v>70</v>
          </cell>
          <cell r="C164" t="str">
            <v>Insulation</v>
          </cell>
          <cell r="D164">
            <v>1</v>
          </cell>
          <cell r="E164">
            <v>1</v>
          </cell>
          <cell r="F164">
            <v>1</v>
          </cell>
          <cell r="G164">
            <v>1</v>
          </cell>
          <cell r="H164">
            <v>30</v>
          </cell>
          <cell r="I164">
            <v>30</v>
          </cell>
        </row>
        <row r="166">
          <cell r="A166">
            <v>8.1999999999999993</v>
          </cell>
          <cell r="C166" t="str">
            <v>Roof construction</v>
          </cell>
          <cell r="J166" t="str">
            <v>m²</v>
          </cell>
          <cell r="K166">
            <v>435.12700000000001</v>
          </cell>
          <cell r="L166">
            <v>300</v>
          </cell>
          <cell r="M166">
            <v>130538.1</v>
          </cell>
        </row>
        <row r="167">
          <cell r="B167">
            <v>76</v>
          </cell>
          <cell r="C167" t="str">
            <v>Steel</v>
          </cell>
          <cell r="D167">
            <v>20</v>
          </cell>
          <cell r="E167">
            <v>1</v>
          </cell>
          <cell r="F167">
            <v>1</v>
          </cell>
          <cell r="G167">
            <v>1</v>
          </cell>
          <cell r="H167">
            <v>15</v>
          </cell>
          <cell r="I167">
            <v>300</v>
          </cell>
        </row>
        <row r="169">
          <cell r="A169">
            <v>8.3000000000000007</v>
          </cell>
          <cell r="C169" t="str">
            <v>Eaves</v>
          </cell>
          <cell r="J169" t="str">
            <v>m</v>
          </cell>
          <cell r="K169">
            <v>104</v>
          </cell>
          <cell r="L169">
            <v>230</v>
          </cell>
          <cell r="M169">
            <v>23920</v>
          </cell>
        </row>
        <row r="170">
          <cell r="B170">
            <v>77</v>
          </cell>
          <cell r="C170" t="str">
            <v>Fascia</v>
          </cell>
          <cell r="D170">
            <v>1</v>
          </cell>
          <cell r="E170">
            <v>1</v>
          </cell>
          <cell r="F170">
            <v>1</v>
          </cell>
          <cell r="G170">
            <v>1</v>
          </cell>
          <cell r="H170">
            <v>50</v>
          </cell>
          <cell r="I170">
            <v>50</v>
          </cell>
        </row>
        <row r="171">
          <cell r="B171">
            <v>81</v>
          </cell>
          <cell r="C171" t="str">
            <v>Gutter</v>
          </cell>
          <cell r="D171">
            <v>1</v>
          </cell>
          <cell r="E171">
            <v>1</v>
          </cell>
          <cell r="F171">
            <v>1</v>
          </cell>
          <cell r="G171">
            <v>1</v>
          </cell>
          <cell r="H171">
            <v>100</v>
          </cell>
          <cell r="I171">
            <v>100</v>
          </cell>
        </row>
        <row r="172">
          <cell r="B172">
            <v>83</v>
          </cell>
          <cell r="C172" t="str">
            <v>Sundries</v>
          </cell>
          <cell r="D172">
            <v>1</v>
          </cell>
          <cell r="E172">
            <v>1</v>
          </cell>
          <cell r="F172">
            <v>1</v>
          </cell>
          <cell r="G172">
            <v>1</v>
          </cell>
          <cell r="H172">
            <v>10</v>
          </cell>
          <cell r="I172">
            <v>10</v>
          </cell>
        </row>
        <row r="173">
          <cell r="B173">
            <v>78</v>
          </cell>
          <cell r="C173" t="str">
            <v>Soffit covering</v>
          </cell>
          <cell r="D173">
            <v>1</v>
          </cell>
          <cell r="E173">
            <v>1</v>
          </cell>
          <cell r="F173">
            <v>1</v>
          </cell>
          <cell r="G173">
            <v>1</v>
          </cell>
          <cell r="H173">
            <v>50</v>
          </cell>
          <cell r="I173">
            <v>50</v>
          </cell>
        </row>
        <row r="174">
          <cell r="B174">
            <v>107</v>
          </cell>
          <cell r="C174" t="str">
            <v>Paint to eaves</v>
          </cell>
          <cell r="D174">
            <v>1</v>
          </cell>
          <cell r="E174">
            <v>1</v>
          </cell>
          <cell r="F174">
            <v>1</v>
          </cell>
          <cell r="G174">
            <v>1</v>
          </cell>
          <cell r="H174">
            <v>20</v>
          </cell>
          <cell r="I174">
            <v>20</v>
          </cell>
        </row>
        <row r="176">
          <cell r="A176">
            <v>8.4</v>
          </cell>
          <cell r="C176" t="str">
            <v>Downpipes</v>
          </cell>
          <cell r="J176" t="str">
            <v>m</v>
          </cell>
          <cell r="K176">
            <v>48</v>
          </cell>
          <cell r="L176">
            <v>90</v>
          </cell>
          <cell r="M176">
            <v>4320</v>
          </cell>
        </row>
        <row r="177">
          <cell r="B177">
            <v>82</v>
          </cell>
          <cell r="C177" t="str">
            <v>Downpipes</v>
          </cell>
          <cell r="D177">
            <v>1</v>
          </cell>
          <cell r="E177">
            <v>1</v>
          </cell>
          <cell r="F177">
            <v>1</v>
          </cell>
          <cell r="G177">
            <v>1</v>
          </cell>
          <cell r="H177">
            <v>80</v>
          </cell>
          <cell r="I177">
            <v>80</v>
          </cell>
        </row>
        <row r="178">
          <cell r="B178">
            <v>83</v>
          </cell>
          <cell r="C178" t="str">
            <v>Sundries</v>
          </cell>
          <cell r="D178">
            <v>1</v>
          </cell>
          <cell r="E178">
            <v>1</v>
          </cell>
          <cell r="F178">
            <v>1</v>
          </cell>
          <cell r="G178">
            <v>1</v>
          </cell>
          <cell r="H178">
            <v>10</v>
          </cell>
          <cell r="I178">
            <v>10</v>
          </cell>
        </row>
        <row r="180">
          <cell r="A180" t="str">
            <v>9.</v>
          </cell>
          <cell r="C180" t="str">
            <v>Upper Floors (Load bearing structures only)</v>
          </cell>
          <cell r="K180">
            <v>0</v>
          </cell>
        </row>
        <row r="182">
          <cell r="A182" t="str">
            <v>10.</v>
          </cell>
          <cell r="C182" t="str">
            <v>Internal divisions</v>
          </cell>
          <cell r="F182">
            <v>9.2848873681097219E-2</v>
          </cell>
          <cell r="K182">
            <v>1657860</v>
          </cell>
        </row>
        <row r="184">
          <cell r="A184" t="str">
            <v>10.1.1</v>
          </cell>
          <cell r="C184" t="str">
            <v>Walls</v>
          </cell>
          <cell r="D184" t="str">
            <v>Half brick walls</v>
          </cell>
          <cell r="G184" t="str">
            <v>Apartments</v>
          </cell>
          <cell r="J184" t="str">
            <v>m²</v>
          </cell>
          <cell r="K184">
            <v>1731</v>
          </cell>
          <cell r="L184">
            <v>93.3</v>
          </cell>
          <cell r="M184">
            <v>161502.29999999999</v>
          </cell>
        </row>
        <row r="185">
          <cell r="B185">
            <v>42</v>
          </cell>
          <cell r="C185" t="str">
            <v>Brickwork</v>
          </cell>
          <cell r="D185">
            <v>1</v>
          </cell>
          <cell r="E185">
            <v>1</v>
          </cell>
          <cell r="F185">
            <v>1</v>
          </cell>
          <cell r="G185">
            <v>1</v>
          </cell>
          <cell r="H185">
            <v>90</v>
          </cell>
          <cell r="I185">
            <v>90</v>
          </cell>
        </row>
        <row r="186">
          <cell r="B186">
            <v>45</v>
          </cell>
          <cell r="C186" t="str">
            <v>Reinforcement</v>
          </cell>
          <cell r="D186">
            <v>3</v>
          </cell>
          <cell r="E186">
            <v>1</v>
          </cell>
          <cell r="F186">
            <v>1</v>
          </cell>
          <cell r="G186">
            <v>1</v>
          </cell>
          <cell r="H186">
            <v>1.1000000000000001</v>
          </cell>
          <cell r="I186">
            <v>3.3000000000000003</v>
          </cell>
        </row>
        <row r="188">
          <cell r="A188" t="str">
            <v>10.1.2</v>
          </cell>
          <cell r="C188" t="str">
            <v>Walls</v>
          </cell>
          <cell r="D188" t="str">
            <v>Half brick walls</v>
          </cell>
          <cell r="G188" t="str">
            <v>Stores</v>
          </cell>
          <cell r="J188" t="str">
            <v>m²</v>
          </cell>
          <cell r="K188">
            <v>2664</v>
          </cell>
          <cell r="L188">
            <v>93.3</v>
          </cell>
          <cell r="M188">
            <v>248551.2</v>
          </cell>
        </row>
        <row r="189">
          <cell r="B189">
            <v>42</v>
          </cell>
          <cell r="C189" t="str">
            <v>Brickwork</v>
          </cell>
          <cell r="D189">
            <v>1</v>
          </cell>
          <cell r="E189">
            <v>1</v>
          </cell>
          <cell r="F189">
            <v>1</v>
          </cell>
          <cell r="G189">
            <v>1</v>
          </cell>
          <cell r="H189">
            <v>90</v>
          </cell>
          <cell r="I189">
            <v>90</v>
          </cell>
        </row>
        <row r="190">
          <cell r="B190">
            <v>45</v>
          </cell>
          <cell r="C190" t="str">
            <v>Reinforcement</v>
          </cell>
          <cell r="D190">
            <v>3</v>
          </cell>
          <cell r="E190">
            <v>1</v>
          </cell>
          <cell r="F190">
            <v>1</v>
          </cell>
          <cell r="G190">
            <v>1</v>
          </cell>
          <cell r="H190">
            <v>1.1000000000000001</v>
          </cell>
          <cell r="I190">
            <v>3.3000000000000003</v>
          </cell>
        </row>
        <row r="192">
          <cell r="A192" t="str">
            <v>10.1.3</v>
          </cell>
          <cell r="C192" t="str">
            <v>Walls</v>
          </cell>
          <cell r="D192" t="str">
            <v>One brick walls</v>
          </cell>
          <cell r="G192" t="str">
            <v>Apartments</v>
          </cell>
          <cell r="J192" t="str">
            <v>m²</v>
          </cell>
          <cell r="K192">
            <v>2106</v>
          </cell>
          <cell r="L192">
            <v>193.2</v>
          </cell>
          <cell r="M192">
            <v>406879.2</v>
          </cell>
        </row>
        <row r="193">
          <cell r="B193">
            <v>41</v>
          </cell>
          <cell r="C193" t="str">
            <v>Brickwork</v>
          </cell>
          <cell r="D193">
            <v>1</v>
          </cell>
          <cell r="E193">
            <v>1</v>
          </cell>
          <cell r="F193">
            <v>1</v>
          </cell>
          <cell r="G193">
            <v>1</v>
          </cell>
          <cell r="H193">
            <v>180</v>
          </cell>
          <cell r="I193">
            <v>180</v>
          </cell>
        </row>
        <row r="194">
          <cell r="B194">
            <v>45</v>
          </cell>
          <cell r="C194" t="str">
            <v>Reinforcement</v>
          </cell>
          <cell r="D194">
            <v>12</v>
          </cell>
          <cell r="E194">
            <v>1</v>
          </cell>
          <cell r="F194">
            <v>1</v>
          </cell>
          <cell r="G194">
            <v>1</v>
          </cell>
          <cell r="H194">
            <v>1.1000000000000001</v>
          </cell>
          <cell r="I194">
            <v>13.200000000000001</v>
          </cell>
        </row>
        <row r="196">
          <cell r="A196" t="str">
            <v>10.1.4</v>
          </cell>
          <cell r="C196" t="str">
            <v>Walls</v>
          </cell>
          <cell r="D196" t="str">
            <v>280 Walls with reinforced cavity</v>
          </cell>
          <cell r="J196" t="str">
            <v>m²</v>
          </cell>
          <cell r="K196">
            <v>198</v>
          </cell>
          <cell r="L196">
            <v>278.2</v>
          </cell>
          <cell r="M196">
            <v>55083.6</v>
          </cell>
        </row>
        <row r="197">
          <cell r="B197">
            <v>41</v>
          </cell>
          <cell r="C197" t="str">
            <v>Brickwork</v>
          </cell>
          <cell r="D197">
            <v>1</v>
          </cell>
          <cell r="E197">
            <v>1</v>
          </cell>
          <cell r="F197">
            <v>1</v>
          </cell>
          <cell r="G197">
            <v>1</v>
          </cell>
          <cell r="H197">
            <v>180</v>
          </cell>
          <cell r="I197">
            <v>180</v>
          </cell>
        </row>
        <row r="198">
          <cell r="B198">
            <v>20</v>
          </cell>
          <cell r="C198" t="str">
            <v>Concrete</v>
          </cell>
          <cell r="D198">
            <v>1</v>
          </cell>
          <cell r="E198">
            <v>1</v>
          </cell>
          <cell r="F198">
            <v>1</v>
          </cell>
          <cell r="G198">
            <v>0.1</v>
          </cell>
          <cell r="H198">
            <v>650</v>
          </cell>
          <cell r="I198">
            <v>65</v>
          </cell>
        </row>
        <row r="199">
          <cell r="B199">
            <v>34</v>
          </cell>
          <cell r="C199" t="str">
            <v>Reinforcement</v>
          </cell>
          <cell r="D199">
            <v>40</v>
          </cell>
          <cell r="E199">
            <v>1</v>
          </cell>
          <cell r="F199">
            <v>1</v>
          </cell>
          <cell r="G199">
            <v>0.1</v>
          </cell>
          <cell r="H199">
            <v>5</v>
          </cell>
          <cell r="I199">
            <v>20</v>
          </cell>
        </row>
        <row r="200">
          <cell r="B200">
            <v>45</v>
          </cell>
          <cell r="C200" t="str">
            <v>Brick Reinforcement</v>
          </cell>
          <cell r="D200">
            <v>12</v>
          </cell>
          <cell r="E200">
            <v>1</v>
          </cell>
          <cell r="F200">
            <v>1</v>
          </cell>
          <cell r="G200">
            <v>1</v>
          </cell>
          <cell r="H200">
            <v>1.1000000000000001</v>
          </cell>
          <cell r="I200">
            <v>13.200000000000001</v>
          </cell>
        </row>
        <row r="202">
          <cell r="A202" t="str">
            <v>10.1.5</v>
          </cell>
          <cell r="C202" t="str">
            <v>Windows</v>
          </cell>
          <cell r="D202" t="str">
            <v>Screens between bedroom &amp; living (rooms 01)</v>
          </cell>
          <cell r="J202" t="str">
            <v>No</v>
          </cell>
          <cell r="K202">
            <v>9</v>
          </cell>
          <cell r="L202">
            <v>11320</v>
          </cell>
          <cell r="M202">
            <v>101880</v>
          </cell>
        </row>
        <row r="203">
          <cell r="C203" t="str">
            <v>Aluminium</v>
          </cell>
          <cell r="D203">
            <v>1</v>
          </cell>
          <cell r="E203">
            <v>1</v>
          </cell>
          <cell r="F203">
            <v>3</v>
          </cell>
          <cell r="G203">
            <v>2.1</v>
          </cell>
          <cell r="H203">
            <v>800</v>
          </cell>
          <cell r="I203">
            <v>5040.0000000000009</v>
          </cell>
        </row>
        <row r="205">
          <cell r="A205" t="str">
            <v>10.1.6</v>
          </cell>
          <cell r="C205" t="str">
            <v>Windows</v>
          </cell>
          <cell r="D205" t="str">
            <v>Screens between bedroom &amp; living (rooms 02)</v>
          </cell>
          <cell r="J205" t="str">
            <v>No</v>
          </cell>
          <cell r="K205">
            <v>9</v>
          </cell>
          <cell r="L205">
            <v>7880</v>
          </cell>
          <cell r="M205">
            <v>70920</v>
          </cell>
        </row>
        <row r="206">
          <cell r="C206" t="str">
            <v>Aluminium</v>
          </cell>
          <cell r="D206">
            <v>1</v>
          </cell>
          <cell r="E206">
            <v>1</v>
          </cell>
          <cell r="F206">
            <v>3.5</v>
          </cell>
          <cell r="G206">
            <v>2.1</v>
          </cell>
          <cell r="H206">
            <v>800</v>
          </cell>
          <cell r="I206">
            <v>5880</v>
          </cell>
        </row>
        <row r="208">
          <cell r="A208" t="str">
            <v>10.2.1</v>
          </cell>
          <cell r="C208" t="str">
            <v>Doors - solid core</v>
          </cell>
          <cell r="D208" t="str">
            <v>Single</v>
          </cell>
          <cell r="G208" t="str">
            <v>Apartments Entrance</v>
          </cell>
          <cell r="J208" t="str">
            <v>No</v>
          </cell>
          <cell r="K208">
            <v>67</v>
          </cell>
          <cell r="L208">
            <v>2042.25</v>
          </cell>
          <cell r="M208">
            <v>136830.75</v>
          </cell>
        </row>
        <row r="209">
          <cell r="C209" t="str">
            <v>Frame</v>
          </cell>
          <cell r="D209">
            <v>1</v>
          </cell>
          <cell r="E209">
            <v>1</v>
          </cell>
          <cell r="F209">
            <v>1</v>
          </cell>
          <cell r="G209">
            <v>1</v>
          </cell>
          <cell r="H209">
            <v>400</v>
          </cell>
          <cell r="I209">
            <v>400</v>
          </cell>
        </row>
        <row r="210">
          <cell r="C210" t="str">
            <v>Door</v>
          </cell>
          <cell r="D210">
            <v>1</v>
          </cell>
          <cell r="E210">
            <v>1</v>
          </cell>
          <cell r="F210">
            <v>1</v>
          </cell>
          <cell r="G210">
            <v>1</v>
          </cell>
          <cell r="H210">
            <v>400</v>
          </cell>
          <cell r="I210">
            <v>400</v>
          </cell>
        </row>
        <row r="211">
          <cell r="B211">
            <v>121</v>
          </cell>
          <cell r="C211" t="str">
            <v>Ironmongery</v>
          </cell>
          <cell r="D211">
            <v>1</v>
          </cell>
          <cell r="E211">
            <v>1</v>
          </cell>
          <cell r="F211">
            <v>1</v>
          </cell>
          <cell r="G211">
            <v>1</v>
          </cell>
          <cell r="H211">
            <v>500</v>
          </cell>
          <cell r="I211">
            <v>500</v>
          </cell>
        </row>
        <row r="212">
          <cell r="C212" t="str">
            <v>Door Closures</v>
          </cell>
          <cell r="D212">
            <v>1</v>
          </cell>
          <cell r="E212">
            <v>1</v>
          </cell>
          <cell r="F212">
            <v>1</v>
          </cell>
          <cell r="G212">
            <v>1</v>
          </cell>
          <cell r="H212">
            <v>700</v>
          </cell>
          <cell r="I212">
            <v>700</v>
          </cell>
        </row>
        <row r="213">
          <cell r="B213">
            <v>102</v>
          </cell>
          <cell r="C213" t="str">
            <v>Finish</v>
          </cell>
          <cell r="D213">
            <v>1</v>
          </cell>
          <cell r="E213">
            <v>1</v>
          </cell>
          <cell r="F213">
            <v>1</v>
          </cell>
          <cell r="G213">
            <v>1</v>
          </cell>
          <cell r="H213">
            <v>42.25</v>
          </cell>
          <cell r="I213">
            <v>42.25</v>
          </cell>
        </row>
        <row r="215">
          <cell r="A215" t="str">
            <v>10.2.2</v>
          </cell>
          <cell r="C215" t="str">
            <v>Doors - hollow core</v>
          </cell>
          <cell r="D215" t="str">
            <v>Single</v>
          </cell>
          <cell r="G215" t="str">
            <v>Apartments</v>
          </cell>
          <cell r="J215" t="str">
            <v>No</v>
          </cell>
          <cell r="K215">
            <v>158</v>
          </cell>
          <cell r="L215">
            <v>1192.25</v>
          </cell>
          <cell r="M215">
            <v>188375.5</v>
          </cell>
        </row>
        <row r="216">
          <cell r="B216">
            <v>119</v>
          </cell>
          <cell r="C216" t="str">
            <v>Frame</v>
          </cell>
          <cell r="D216">
            <v>1</v>
          </cell>
          <cell r="E216">
            <v>1</v>
          </cell>
          <cell r="F216">
            <v>1</v>
          </cell>
          <cell r="G216">
            <v>1</v>
          </cell>
          <cell r="H216">
            <v>300</v>
          </cell>
          <cell r="I216">
            <v>300</v>
          </cell>
        </row>
        <row r="217">
          <cell r="B217">
            <v>120</v>
          </cell>
          <cell r="C217" t="str">
            <v>Door</v>
          </cell>
          <cell r="D217">
            <v>1</v>
          </cell>
          <cell r="E217">
            <v>1</v>
          </cell>
          <cell r="F217">
            <v>1</v>
          </cell>
          <cell r="G217">
            <v>1</v>
          </cell>
          <cell r="H217">
            <v>350</v>
          </cell>
          <cell r="I217">
            <v>350</v>
          </cell>
        </row>
        <row r="218">
          <cell r="B218">
            <v>121</v>
          </cell>
          <cell r="C218" t="str">
            <v>Ironmongery</v>
          </cell>
          <cell r="D218">
            <v>1</v>
          </cell>
          <cell r="E218">
            <v>1</v>
          </cell>
          <cell r="F218">
            <v>1</v>
          </cell>
          <cell r="G218">
            <v>1</v>
          </cell>
          <cell r="H218">
            <v>500</v>
          </cell>
          <cell r="I218">
            <v>500</v>
          </cell>
        </row>
        <row r="219">
          <cell r="B219">
            <v>102</v>
          </cell>
          <cell r="C219" t="str">
            <v>Finish</v>
          </cell>
          <cell r="D219">
            <v>1</v>
          </cell>
          <cell r="E219">
            <v>1</v>
          </cell>
          <cell r="F219">
            <v>1</v>
          </cell>
          <cell r="G219">
            <v>1</v>
          </cell>
          <cell r="H219">
            <v>42.25</v>
          </cell>
          <cell r="I219">
            <v>42.25</v>
          </cell>
        </row>
        <row r="221">
          <cell r="A221" t="str">
            <v>10.2.3</v>
          </cell>
          <cell r="C221" t="str">
            <v>Doors - hollow core</v>
          </cell>
          <cell r="D221" t="str">
            <v>Single</v>
          </cell>
          <cell r="G221" t="str">
            <v>Stores</v>
          </cell>
          <cell r="J221" t="str">
            <v>No</v>
          </cell>
          <cell r="K221">
            <v>84</v>
          </cell>
          <cell r="L221">
            <v>1192.25</v>
          </cell>
          <cell r="M221">
            <v>100149</v>
          </cell>
        </row>
        <row r="222">
          <cell r="B222">
            <v>119</v>
          </cell>
          <cell r="C222" t="str">
            <v>Frame</v>
          </cell>
          <cell r="D222">
            <v>1</v>
          </cell>
          <cell r="E222">
            <v>1</v>
          </cell>
          <cell r="F222">
            <v>1</v>
          </cell>
          <cell r="G222">
            <v>1</v>
          </cell>
          <cell r="H222">
            <v>300</v>
          </cell>
          <cell r="I222">
            <v>300</v>
          </cell>
        </row>
        <row r="223">
          <cell r="B223">
            <v>120</v>
          </cell>
          <cell r="C223" t="str">
            <v>Door</v>
          </cell>
          <cell r="D223">
            <v>1</v>
          </cell>
          <cell r="E223">
            <v>1</v>
          </cell>
          <cell r="F223">
            <v>1</v>
          </cell>
          <cell r="G223">
            <v>1</v>
          </cell>
          <cell r="H223">
            <v>350</v>
          </cell>
          <cell r="I223">
            <v>350</v>
          </cell>
        </row>
        <row r="224">
          <cell r="B224">
            <v>121</v>
          </cell>
          <cell r="C224" t="str">
            <v>Ironmongery</v>
          </cell>
          <cell r="D224">
            <v>1</v>
          </cell>
          <cell r="E224">
            <v>1</v>
          </cell>
          <cell r="F224">
            <v>1</v>
          </cell>
          <cell r="G224">
            <v>1</v>
          </cell>
          <cell r="H224">
            <v>500</v>
          </cell>
          <cell r="I224">
            <v>500</v>
          </cell>
        </row>
        <row r="225">
          <cell r="B225">
            <v>102</v>
          </cell>
          <cell r="C225" t="str">
            <v>Finish</v>
          </cell>
          <cell r="D225">
            <v>1</v>
          </cell>
          <cell r="E225">
            <v>1</v>
          </cell>
          <cell r="F225">
            <v>1</v>
          </cell>
          <cell r="G225">
            <v>1</v>
          </cell>
          <cell r="H225">
            <v>42.25</v>
          </cell>
          <cell r="I225">
            <v>42.25</v>
          </cell>
        </row>
        <row r="227">
          <cell r="A227" t="str">
            <v>10.2.4</v>
          </cell>
          <cell r="C227" t="str">
            <v>Doors</v>
          </cell>
          <cell r="D227" t="str">
            <v>Single fire</v>
          </cell>
          <cell r="J227" t="str">
            <v>No</v>
          </cell>
          <cell r="K227">
            <v>0</v>
          </cell>
          <cell r="L227">
            <v>2503.25</v>
          </cell>
          <cell r="M227">
            <v>0</v>
          </cell>
        </row>
        <row r="228">
          <cell r="B228">
            <v>116</v>
          </cell>
          <cell r="C228" t="str">
            <v>Door, frame, IM complete</v>
          </cell>
          <cell r="D228">
            <v>1</v>
          </cell>
          <cell r="E228">
            <v>1</v>
          </cell>
          <cell r="F228">
            <v>1</v>
          </cell>
          <cell r="G228">
            <v>1</v>
          </cell>
          <cell r="H228">
            <v>2461</v>
          </cell>
          <cell r="I228">
            <v>2461</v>
          </cell>
        </row>
        <row r="229">
          <cell r="B229">
            <v>102</v>
          </cell>
          <cell r="C229" t="str">
            <v>Finish</v>
          </cell>
          <cell r="D229">
            <v>1</v>
          </cell>
          <cell r="E229">
            <v>1</v>
          </cell>
          <cell r="F229">
            <v>1</v>
          </cell>
          <cell r="G229">
            <v>1</v>
          </cell>
          <cell r="H229">
            <v>42.25</v>
          </cell>
          <cell r="I229">
            <v>42.25</v>
          </cell>
        </row>
        <row r="231">
          <cell r="A231" t="str">
            <v>10.2.5</v>
          </cell>
          <cell r="C231" t="str">
            <v>Doors</v>
          </cell>
          <cell r="D231" t="str">
            <v>One and a half  fire</v>
          </cell>
          <cell r="G231" t="str">
            <v>Lift lobbies (Fire stairs)</v>
          </cell>
          <cell r="J231" t="str">
            <v>No</v>
          </cell>
          <cell r="K231">
            <v>11</v>
          </cell>
          <cell r="L231">
            <v>5359</v>
          </cell>
          <cell r="M231">
            <v>58949</v>
          </cell>
        </row>
        <row r="232">
          <cell r="B232">
            <v>117</v>
          </cell>
          <cell r="C232" t="str">
            <v>Door, frame, IM complete</v>
          </cell>
          <cell r="D232">
            <v>1</v>
          </cell>
          <cell r="E232">
            <v>1</v>
          </cell>
          <cell r="F232">
            <v>1</v>
          </cell>
          <cell r="G232">
            <v>1</v>
          </cell>
          <cell r="H232">
            <v>3316.75</v>
          </cell>
          <cell r="I232">
            <v>3316.75</v>
          </cell>
        </row>
        <row r="233">
          <cell r="B233">
            <v>103</v>
          </cell>
          <cell r="C233" t="str">
            <v>Finish</v>
          </cell>
          <cell r="D233">
            <v>1</v>
          </cell>
          <cell r="E233">
            <v>1</v>
          </cell>
          <cell r="F233">
            <v>1</v>
          </cell>
          <cell r="G233">
            <v>1</v>
          </cell>
          <cell r="H233">
            <v>42.25</v>
          </cell>
          <cell r="I233">
            <v>42.25</v>
          </cell>
        </row>
        <row r="234">
          <cell r="C234" t="str">
            <v>Magnetic holders</v>
          </cell>
          <cell r="D234">
            <v>2</v>
          </cell>
          <cell r="E234">
            <v>1</v>
          </cell>
          <cell r="F234">
            <v>1</v>
          </cell>
          <cell r="G234">
            <v>1</v>
          </cell>
          <cell r="H234">
            <v>1000</v>
          </cell>
          <cell r="I234">
            <v>2000</v>
          </cell>
        </row>
        <row r="237">
          <cell r="A237" t="str">
            <v>10.2.6</v>
          </cell>
          <cell r="C237" t="str">
            <v>Doors</v>
          </cell>
          <cell r="D237" t="str">
            <v>Double</v>
          </cell>
          <cell r="J237" t="str">
            <v>No</v>
          </cell>
          <cell r="K237">
            <v>0</v>
          </cell>
          <cell r="L237">
            <v>1592.25</v>
          </cell>
          <cell r="M237">
            <v>0</v>
          </cell>
        </row>
        <row r="238">
          <cell r="B238">
            <v>123</v>
          </cell>
          <cell r="C238" t="str">
            <v>Frame</v>
          </cell>
          <cell r="D238">
            <v>1</v>
          </cell>
          <cell r="E238">
            <v>1</v>
          </cell>
          <cell r="F238">
            <v>1</v>
          </cell>
          <cell r="G238">
            <v>1</v>
          </cell>
          <cell r="H238">
            <v>400</v>
          </cell>
          <cell r="I238">
            <v>400</v>
          </cell>
        </row>
        <row r="239">
          <cell r="B239">
            <v>124</v>
          </cell>
          <cell r="C239" t="str">
            <v>Door</v>
          </cell>
          <cell r="D239">
            <v>1</v>
          </cell>
          <cell r="E239">
            <v>1</v>
          </cell>
          <cell r="F239">
            <v>1</v>
          </cell>
          <cell r="G239">
            <v>1</v>
          </cell>
          <cell r="H239">
            <v>500</v>
          </cell>
          <cell r="I239">
            <v>500</v>
          </cell>
        </row>
        <row r="240">
          <cell r="B240">
            <v>125</v>
          </cell>
          <cell r="C240" t="str">
            <v>Ironmongery</v>
          </cell>
          <cell r="D240">
            <v>1</v>
          </cell>
          <cell r="E240">
            <v>1</v>
          </cell>
          <cell r="F240">
            <v>1</v>
          </cell>
          <cell r="G240">
            <v>1</v>
          </cell>
          <cell r="H240">
            <v>650</v>
          </cell>
          <cell r="I240">
            <v>650</v>
          </cell>
        </row>
        <row r="241">
          <cell r="B241">
            <v>103</v>
          </cell>
          <cell r="C241" t="str">
            <v>Finish</v>
          </cell>
          <cell r="D241">
            <v>1</v>
          </cell>
          <cell r="E241">
            <v>1</v>
          </cell>
          <cell r="F241">
            <v>1</v>
          </cell>
          <cell r="G241">
            <v>1</v>
          </cell>
          <cell r="H241">
            <v>42.25</v>
          </cell>
          <cell r="I241">
            <v>42.25</v>
          </cell>
        </row>
        <row r="243">
          <cell r="A243" t="str">
            <v>10.2.7</v>
          </cell>
          <cell r="C243" t="str">
            <v>Doors</v>
          </cell>
          <cell r="D243" t="str">
            <v>Double fire</v>
          </cell>
          <cell r="G243" t="str">
            <v>Lift lobbies</v>
          </cell>
          <cell r="J243" t="str">
            <v>No</v>
          </cell>
          <cell r="K243">
            <v>21</v>
          </cell>
          <cell r="L243">
            <v>5359</v>
          </cell>
          <cell r="M243">
            <v>112539</v>
          </cell>
        </row>
        <row r="244">
          <cell r="B244">
            <v>117</v>
          </cell>
          <cell r="C244" t="str">
            <v>Door, frame, IM complete</v>
          </cell>
          <cell r="D244">
            <v>1</v>
          </cell>
          <cell r="E244">
            <v>1</v>
          </cell>
          <cell r="F244">
            <v>1</v>
          </cell>
          <cell r="G244">
            <v>1</v>
          </cell>
          <cell r="H244">
            <v>3316.75</v>
          </cell>
          <cell r="I244">
            <v>3316.75</v>
          </cell>
        </row>
        <row r="245">
          <cell r="B245">
            <v>103</v>
          </cell>
          <cell r="C245" t="str">
            <v>Finish</v>
          </cell>
          <cell r="D245">
            <v>1</v>
          </cell>
          <cell r="E245">
            <v>1</v>
          </cell>
          <cell r="F245">
            <v>1</v>
          </cell>
          <cell r="G245">
            <v>1</v>
          </cell>
          <cell r="H245">
            <v>42.25</v>
          </cell>
          <cell r="I245">
            <v>42.25</v>
          </cell>
        </row>
        <row r="246">
          <cell r="C246" t="str">
            <v>Magnetic holders</v>
          </cell>
          <cell r="D246">
            <v>2</v>
          </cell>
          <cell r="E246">
            <v>1</v>
          </cell>
          <cell r="F246">
            <v>1</v>
          </cell>
          <cell r="G246">
            <v>1</v>
          </cell>
          <cell r="H246">
            <v>1000</v>
          </cell>
          <cell r="I246">
            <v>2000</v>
          </cell>
        </row>
        <row r="248">
          <cell r="A248">
            <v>10.3</v>
          </cell>
          <cell r="C248" t="str">
            <v>Balustrades</v>
          </cell>
          <cell r="D248" t="str">
            <v>Penthouses</v>
          </cell>
          <cell r="J248" t="str">
            <v>m</v>
          </cell>
          <cell r="K248">
            <v>15</v>
          </cell>
          <cell r="L248">
            <v>1080</v>
          </cell>
          <cell r="M248">
            <v>16200</v>
          </cell>
        </row>
        <row r="249">
          <cell r="C249" t="str">
            <v>Allowance</v>
          </cell>
          <cell r="D249">
            <v>1</v>
          </cell>
          <cell r="E249">
            <v>1</v>
          </cell>
          <cell r="F249">
            <v>1</v>
          </cell>
          <cell r="G249">
            <v>1</v>
          </cell>
          <cell r="H249">
            <v>1000</v>
          </cell>
          <cell r="I249">
            <v>1000</v>
          </cell>
        </row>
        <row r="250">
          <cell r="C250" t="str">
            <v>Paint (b/s)</v>
          </cell>
          <cell r="D250">
            <v>2</v>
          </cell>
          <cell r="E250">
            <v>1</v>
          </cell>
          <cell r="F250">
            <v>1</v>
          </cell>
          <cell r="G250">
            <v>1</v>
          </cell>
          <cell r="H250">
            <v>40</v>
          </cell>
          <cell r="I250">
            <v>80</v>
          </cell>
        </row>
        <row r="253">
          <cell r="A253" t="str">
            <v>D</v>
          </cell>
          <cell r="C253" t="str">
            <v>INTERNAL FINISHES</v>
          </cell>
        </row>
        <row r="255">
          <cell r="A255" t="str">
            <v>11.</v>
          </cell>
          <cell r="C255" t="str">
            <v>Floor finishes</v>
          </cell>
          <cell r="F255">
            <v>7.5286521489468738E-2</v>
          </cell>
          <cell r="K255">
            <v>1344276</v>
          </cell>
        </row>
        <row r="257">
          <cell r="A257" t="str">
            <v>11.1.1</v>
          </cell>
          <cell r="C257" t="str">
            <v>Floor finish</v>
          </cell>
          <cell r="D257" t="str">
            <v>Passages to apartments</v>
          </cell>
          <cell r="H257" t="str">
            <v>R150/m² for tiles</v>
          </cell>
          <cell r="J257" t="str">
            <v>m²</v>
          </cell>
          <cell r="K257">
            <v>493</v>
          </cell>
          <cell r="L257">
            <v>315.375</v>
          </cell>
          <cell r="M257">
            <v>155479.88</v>
          </cell>
        </row>
        <row r="258">
          <cell r="B258">
            <v>54</v>
          </cell>
          <cell r="C258" t="str">
            <v>Screed</v>
          </cell>
          <cell r="D258">
            <v>1</v>
          </cell>
          <cell r="E258">
            <v>1</v>
          </cell>
          <cell r="F258">
            <v>1</v>
          </cell>
          <cell r="G258">
            <v>1</v>
          </cell>
          <cell r="H258">
            <v>39.375</v>
          </cell>
          <cell r="I258">
            <v>39.375</v>
          </cell>
        </row>
        <row r="259">
          <cell r="C259" t="str">
            <v>Budget allowance</v>
          </cell>
          <cell r="D259">
            <v>1</v>
          </cell>
          <cell r="E259">
            <v>1</v>
          </cell>
          <cell r="F259">
            <v>1</v>
          </cell>
          <cell r="G259">
            <v>1</v>
          </cell>
          <cell r="H259">
            <v>230</v>
          </cell>
          <cell r="I259">
            <v>230</v>
          </cell>
        </row>
        <row r="260">
          <cell r="C260" t="str">
            <v>E.O for patterns, etc</v>
          </cell>
          <cell r="D260">
            <v>0.2</v>
          </cell>
          <cell r="E260">
            <v>1</v>
          </cell>
          <cell r="F260">
            <v>1</v>
          </cell>
          <cell r="G260">
            <v>1</v>
          </cell>
          <cell r="H260">
            <v>230</v>
          </cell>
          <cell r="I260">
            <v>46</v>
          </cell>
        </row>
        <row r="262">
          <cell r="A262" t="str">
            <v>11.1.2</v>
          </cell>
          <cell r="C262" t="str">
            <v>Floor finish</v>
          </cell>
          <cell r="D262" t="str">
            <v>Stores</v>
          </cell>
          <cell r="J262" t="str">
            <v>m²</v>
          </cell>
          <cell r="K262">
            <v>771</v>
          </cell>
          <cell r="L262">
            <v>39.375</v>
          </cell>
          <cell r="M262">
            <v>30358.13</v>
          </cell>
        </row>
        <row r="263">
          <cell r="B263">
            <v>54</v>
          </cell>
          <cell r="C263" t="str">
            <v>Screed</v>
          </cell>
          <cell r="D263">
            <v>1</v>
          </cell>
          <cell r="E263">
            <v>1</v>
          </cell>
          <cell r="F263">
            <v>1</v>
          </cell>
          <cell r="G263">
            <v>1</v>
          </cell>
          <cell r="H263">
            <v>39.375</v>
          </cell>
          <cell r="I263">
            <v>39.375</v>
          </cell>
        </row>
        <row r="264">
          <cell r="C264" t="str">
            <v>Budget allowance</v>
          </cell>
          <cell r="D264">
            <v>1</v>
          </cell>
          <cell r="E264">
            <v>1</v>
          </cell>
          <cell r="F264">
            <v>1</v>
          </cell>
          <cell r="G264">
            <v>1</v>
          </cell>
          <cell r="H264">
            <v>0</v>
          </cell>
          <cell r="I264">
            <v>0</v>
          </cell>
        </row>
        <row r="266">
          <cell r="A266" t="str">
            <v>11.1.3</v>
          </cell>
          <cell r="C266" t="str">
            <v>Floor finish</v>
          </cell>
          <cell r="D266" t="str">
            <v>Passages to stores</v>
          </cell>
          <cell r="J266" t="str">
            <v>m²</v>
          </cell>
          <cell r="K266">
            <v>339</v>
          </cell>
          <cell r="L266">
            <v>39.375</v>
          </cell>
          <cell r="M266">
            <v>13348.13</v>
          </cell>
        </row>
        <row r="267">
          <cell r="B267">
            <v>54</v>
          </cell>
          <cell r="C267" t="str">
            <v>Screed</v>
          </cell>
          <cell r="D267">
            <v>1</v>
          </cell>
          <cell r="E267">
            <v>1</v>
          </cell>
          <cell r="F267">
            <v>1</v>
          </cell>
          <cell r="G267">
            <v>1</v>
          </cell>
          <cell r="H267">
            <v>39.375</v>
          </cell>
          <cell r="I267">
            <v>39.375</v>
          </cell>
        </row>
        <row r="268">
          <cell r="C268" t="str">
            <v>Budget allowance</v>
          </cell>
          <cell r="D268">
            <v>1</v>
          </cell>
          <cell r="E268">
            <v>1</v>
          </cell>
          <cell r="F268">
            <v>1</v>
          </cell>
          <cell r="G268">
            <v>1</v>
          </cell>
          <cell r="H268">
            <v>0</v>
          </cell>
          <cell r="I268">
            <v>0</v>
          </cell>
        </row>
        <row r="270">
          <cell r="A270" t="str">
            <v>11.1.4</v>
          </cell>
          <cell r="C270" t="str">
            <v>Floor finish</v>
          </cell>
          <cell r="D270" t="str">
            <v>Bathrooms</v>
          </cell>
          <cell r="G270" t="str">
            <v>R130/m² for tiles</v>
          </cell>
          <cell r="J270" t="str">
            <v>m²</v>
          </cell>
          <cell r="K270">
            <v>530</v>
          </cell>
          <cell r="L270">
            <v>249.375</v>
          </cell>
          <cell r="M270">
            <v>132168.75</v>
          </cell>
        </row>
        <row r="271">
          <cell r="B271">
            <v>54</v>
          </cell>
          <cell r="C271" t="str">
            <v>Screed</v>
          </cell>
          <cell r="D271">
            <v>1</v>
          </cell>
          <cell r="E271">
            <v>1</v>
          </cell>
          <cell r="F271">
            <v>1</v>
          </cell>
          <cell r="G271">
            <v>1</v>
          </cell>
          <cell r="H271">
            <v>39.375</v>
          </cell>
          <cell r="I271">
            <v>39.375</v>
          </cell>
        </row>
        <row r="272">
          <cell r="C272" t="str">
            <v>Budget allowance</v>
          </cell>
          <cell r="D272">
            <v>1</v>
          </cell>
          <cell r="E272">
            <v>1</v>
          </cell>
          <cell r="F272">
            <v>1</v>
          </cell>
          <cell r="G272">
            <v>1</v>
          </cell>
          <cell r="H272">
            <v>210</v>
          </cell>
          <cell r="I272">
            <v>210</v>
          </cell>
        </row>
        <row r="274">
          <cell r="A274" t="str">
            <v>11.1.5</v>
          </cell>
          <cell r="C274" t="str">
            <v>Floor finish</v>
          </cell>
          <cell r="D274" t="str">
            <v>Bedrooms</v>
          </cell>
          <cell r="G274" t="str">
            <v>R130/m² for carpets</v>
          </cell>
          <cell r="J274" t="str">
            <v>m²</v>
          </cell>
          <cell r="K274">
            <v>1017</v>
          </cell>
          <cell r="L274">
            <v>189.375</v>
          </cell>
          <cell r="M274">
            <v>192594.38</v>
          </cell>
        </row>
        <row r="275">
          <cell r="B275">
            <v>54</v>
          </cell>
          <cell r="C275" t="str">
            <v>Screed</v>
          </cell>
          <cell r="D275">
            <v>1</v>
          </cell>
          <cell r="E275">
            <v>1</v>
          </cell>
          <cell r="F275">
            <v>1</v>
          </cell>
          <cell r="G275">
            <v>1</v>
          </cell>
          <cell r="H275">
            <v>39.375</v>
          </cell>
          <cell r="I275">
            <v>39.375</v>
          </cell>
        </row>
        <row r="276">
          <cell r="C276" t="str">
            <v>Budget allowance</v>
          </cell>
          <cell r="D276">
            <v>1</v>
          </cell>
          <cell r="E276">
            <v>1</v>
          </cell>
          <cell r="F276">
            <v>1</v>
          </cell>
          <cell r="G276">
            <v>1</v>
          </cell>
          <cell r="H276">
            <v>150</v>
          </cell>
          <cell r="I276">
            <v>150</v>
          </cell>
          <cell r="K276" t="str">
            <v xml:space="preserve"> </v>
          </cell>
        </row>
        <row r="278">
          <cell r="A278" t="str">
            <v>11.1.6</v>
          </cell>
          <cell r="C278" t="str">
            <v>Floor finish</v>
          </cell>
          <cell r="D278" t="str">
            <v>Kitchens</v>
          </cell>
          <cell r="G278" t="str">
            <v>R150/m² for tiles</v>
          </cell>
          <cell r="J278" t="str">
            <v>m²</v>
          </cell>
          <cell r="K278">
            <v>544</v>
          </cell>
          <cell r="L278">
            <v>269.375</v>
          </cell>
          <cell r="M278">
            <v>146540</v>
          </cell>
        </row>
        <row r="279">
          <cell r="B279">
            <v>54</v>
          </cell>
          <cell r="C279" t="str">
            <v>Screed</v>
          </cell>
          <cell r="D279">
            <v>1</v>
          </cell>
          <cell r="E279">
            <v>1</v>
          </cell>
          <cell r="F279">
            <v>1</v>
          </cell>
          <cell r="G279">
            <v>1</v>
          </cell>
          <cell r="H279">
            <v>39.375</v>
          </cell>
          <cell r="I279">
            <v>39.375</v>
          </cell>
        </row>
        <row r="280">
          <cell r="C280" t="str">
            <v>Budget allowance</v>
          </cell>
          <cell r="D280">
            <v>1</v>
          </cell>
          <cell r="E280">
            <v>1</v>
          </cell>
          <cell r="F280">
            <v>1</v>
          </cell>
          <cell r="G280">
            <v>1</v>
          </cell>
          <cell r="H280">
            <v>230</v>
          </cell>
          <cell r="I280">
            <v>230</v>
          </cell>
          <cell r="K280" t="str">
            <v xml:space="preserve"> </v>
          </cell>
        </row>
        <row r="282">
          <cell r="A282" t="str">
            <v>11.1.7</v>
          </cell>
          <cell r="C282" t="str">
            <v>Floor finish</v>
          </cell>
          <cell r="D282" t="str">
            <v>Lounge</v>
          </cell>
          <cell r="G282" t="str">
            <v>R150/m² for tiles</v>
          </cell>
          <cell r="J282" t="str">
            <v>m²</v>
          </cell>
          <cell r="K282">
            <v>1677</v>
          </cell>
          <cell r="L282">
            <v>269.375</v>
          </cell>
          <cell r="M282">
            <v>451741.88</v>
          </cell>
        </row>
        <row r="283">
          <cell r="B283">
            <v>54</v>
          </cell>
          <cell r="C283" t="str">
            <v>Screed</v>
          </cell>
          <cell r="D283">
            <v>1</v>
          </cell>
          <cell r="E283">
            <v>1</v>
          </cell>
          <cell r="F283">
            <v>1</v>
          </cell>
          <cell r="G283">
            <v>1</v>
          </cell>
          <cell r="H283">
            <v>39.375</v>
          </cell>
          <cell r="I283">
            <v>39.375</v>
          </cell>
        </row>
        <row r="284">
          <cell r="C284" t="str">
            <v>Budget allowance</v>
          </cell>
          <cell r="D284">
            <v>1</v>
          </cell>
          <cell r="E284">
            <v>1</v>
          </cell>
          <cell r="F284">
            <v>1</v>
          </cell>
          <cell r="G284">
            <v>1</v>
          </cell>
          <cell r="H284">
            <v>230</v>
          </cell>
          <cell r="I284">
            <v>230</v>
          </cell>
          <cell r="K284" t="str">
            <v xml:space="preserve"> </v>
          </cell>
        </row>
        <row r="286">
          <cell r="A286" t="str">
            <v>11.2.1</v>
          </cell>
          <cell r="C286" t="str">
            <v>Skirtings</v>
          </cell>
          <cell r="D286" t="str">
            <v>Passages to apartments</v>
          </cell>
          <cell r="J286" t="str">
            <v>m</v>
          </cell>
          <cell r="K286">
            <v>843</v>
          </cell>
          <cell r="L286">
            <v>51</v>
          </cell>
          <cell r="M286">
            <v>42993</v>
          </cell>
        </row>
        <row r="287">
          <cell r="C287" t="str">
            <v>Budget allowance</v>
          </cell>
          <cell r="D287">
            <v>1</v>
          </cell>
          <cell r="E287">
            <v>1</v>
          </cell>
          <cell r="F287">
            <v>1</v>
          </cell>
          <cell r="G287">
            <v>1</v>
          </cell>
          <cell r="H287">
            <v>35</v>
          </cell>
          <cell r="I287">
            <v>35</v>
          </cell>
        </row>
        <row r="288">
          <cell r="B288">
            <v>105</v>
          </cell>
          <cell r="C288" t="str">
            <v>Paint</v>
          </cell>
          <cell r="D288">
            <v>1</v>
          </cell>
          <cell r="E288">
            <v>1</v>
          </cell>
          <cell r="F288">
            <v>1</v>
          </cell>
          <cell r="G288">
            <v>1</v>
          </cell>
          <cell r="H288">
            <v>16</v>
          </cell>
          <cell r="I288">
            <v>16</v>
          </cell>
        </row>
        <row r="290">
          <cell r="A290" t="str">
            <v>11.2.2</v>
          </cell>
          <cell r="C290" t="str">
            <v>Skirtings</v>
          </cell>
          <cell r="D290" t="str">
            <v>Stores</v>
          </cell>
          <cell r="J290" t="str">
            <v>m</v>
          </cell>
          <cell r="K290">
            <v>0</v>
          </cell>
          <cell r="L290">
            <v>46</v>
          </cell>
          <cell r="M290">
            <v>0</v>
          </cell>
        </row>
        <row r="291">
          <cell r="C291" t="str">
            <v>Budget allowance</v>
          </cell>
          <cell r="D291">
            <v>1</v>
          </cell>
          <cell r="E291">
            <v>1</v>
          </cell>
          <cell r="F291">
            <v>1</v>
          </cell>
          <cell r="G291">
            <v>1</v>
          </cell>
          <cell r="H291">
            <v>30</v>
          </cell>
          <cell r="I291">
            <v>30</v>
          </cell>
        </row>
        <row r="292">
          <cell r="B292">
            <v>105</v>
          </cell>
          <cell r="C292" t="str">
            <v>Paint</v>
          </cell>
          <cell r="D292">
            <v>1</v>
          </cell>
          <cell r="E292">
            <v>1</v>
          </cell>
          <cell r="F292">
            <v>1</v>
          </cell>
          <cell r="G292">
            <v>1</v>
          </cell>
          <cell r="H292">
            <v>16</v>
          </cell>
          <cell r="I292">
            <v>16</v>
          </cell>
        </row>
        <row r="294">
          <cell r="A294" t="str">
            <v>11.2.3</v>
          </cell>
          <cell r="C294" t="str">
            <v>Skirtings</v>
          </cell>
          <cell r="D294" t="str">
            <v>Passages to stores</v>
          </cell>
          <cell r="J294" t="str">
            <v>m</v>
          </cell>
          <cell r="K294">
            <v>0</v>
          </cell>
          <cell r="L294">
            <v>46</v>
          </cell>
          <cell r="M294">
            <v>0</v>
          </cell>
        </row>
        <row r="295">
          <cell r="C295" t="str">
            <v>Budget allowance</v>
          </cell>
          <cell r="D295">
            <v>1</v>
          </cell>
          <cell r="E295">
            <v>1</v>
          </cell>
          <cell r="F295">
            <v>1</v>
          </cell>
          <cell r="G295">
            <v>1</v>
          </cell>
          <cell r="H295">
            <v>30</v>
          </cell>
          <cell r="I295">
            <v>30</v>
          </cell>
        </row>
        <row r="296">
          <cell r="B296">
            <v>105</v>
          </cell>
          <cell r="C296" t="str">
            <v>Paint</v>
          </cell>
          <cell r="D296">
            <v>1</v>
          </cell>
          <cell r="E296">
            <v>1</v>
          </cell>
          <cell r="F296">
            <v>1</v>
          </cell>
          <cell r="G296">
            <v>1</v>
          </cell>
          <cell r="H296">
            <v>16</v>
          </cell>
          <cell r="I296">
            <v>16</v>
          </cell>
        </row>
        <row r="298">
          <cell r="A298" t="str">
            <v>11.2.4</v>
          </cell>
          <cell r="C298" t="str">
            <v>Skirtings</v>
          </cell>
          <cell r="D298" t="str">
            <v>Bathrooms</v>
          </cell>
          <cell r="J298" t="str">
            <v>m</v>
          </cell>
          <cell r="K298">
            <v>892</v>
          </cell>
          <cell r="L298">
            <v>34.5</v>
          </cell>
          <cell r="M298">
            <v>30774</v>
          </cell>
        </row>
        <row r="299">
          <cell r="C299" t="str">
            <v>Budget allowance</v>
          </cell>
          <cell r="D299">
            <v>0.75</v>
          </cell>
          <cell r="E299">
            <v>1</v>
          </cell>
          <cell r="F299">
            <v>1</v>
          </cell>
          <cell r="G299">
            <v>1</v>
          </cell>
          <cell r="H299">
            <v>30</v>
          </cell>
          <cell r="I299">
            <v>22.5</v>
          </cell>
        </row>
        <row r="300">
          <cell r="B300">
            <v>105</v>
          </cell>
          <cell r="C300" t="str">
            <v>Paint</v>
          </cell>
          <cell r="D300">
            <v>0.75</v>
          </cell>
          <cell r="E300">
            <v>1</v>
          </cell>
          <cell r="F300">
            <v>1</v>
          </cell>
          <cell r="G300">
            <v>1</v>
          </cell>
          <cell r="H300">
            <v>16</v>
          </cell>
          <cell r="I300">
            <v>12</v>
          </cell>
        </row>
        <row r="302">
          <cell r="A302" t="str">
            <v>11.2.5</v>
          </cell>
          <cell r="C302" t="str">
            <v>Skirtings</v>
          </cell>
          <cell r="D302" t="str">
            <v>Bedrooms</v>
          </cell>
          <cell r="J302" t="str">
            <v>m</v>
          </cell>
          <cell r="K302">
            <v>1195</v>
          </cell>
          <cell r="L302">
            <v>39</v>
          </cell>
          <cell r="M302">
            <v>46605</v>
          </cell>
        </row>
        <row r="303">
          <cell r="C303" t="str">
            <v>Budget allowance</v>
          </cell>
          <cell r="D303">
            <v>0.75</v>
          </cell>
          <cell r="E303">
            <v>1</v>
          </cell>
          <cell r="F303">
            <v>1</v>
          </cell>
          <cell r="G303">
            <v>1</v>
          </cell>
          <cell r="H303">
            <v>36</v>
          </cell>
          <cell r="I303">
            <v>27</v>
          </cell>
        </row>
        <row r="304">
          <cell r="B304">
            <v>105</v>
          </cell>
          <cell r="C304" t="str">
            <v>Paint</v>
          </cell>
          <cell r="D304">
            <v>0.75</v>
          </cell>
          <cell r="E304">
            <v>1</v>
          </cell>
          <cell r="F304">
            <v>1</v>
          </cell>
          <cell r="G304">
            <v>1</v>
          </cell>
          <cell r="H304">
            <v>16</v>
          </cell>
          <cell r="I304">
            <v>12</v>
          </cell>
        </row>
        <row r="306">
          <cell r="A306" t="str">
            <v>11.2.6</v>
          </cell>
          <cell r="C306" t="str">
            <v>Skirtings</v>
          </cell>
          <cell r="D306" t="str">
            <v>Kitchens</v>
          </cell>
          <cell r="J306" t="str">
            <v>m</v>
          </cell>
          <cell r="K306">
            <v>831</v>
          </cell>
          <cell r="L306">
            <v>39</v>
          </cell>
          <cell r="M306">
            <v>32409</v>
          </cell>
        </row>
        <row r="307">
          <cell r="C307" t="str">
            <v>Budget allowance</v>
          </cell>
          <cell r="D307">
            <v>0.75</v>
          </cell>
          <cell r="E307">
            <v>1</v>
          </cell>
          <cell r="F307">
            <v>1</v>
          </cell>
          <cell r="G307">
            <v>1</v>
          </cell>
          <cell r="H307">
            <v>36</v>
          </cell>
          <cell r="I307">
            <v>27</v>
          </cell>
        </row>
        <row r="308">
          <cell r="B308">
            <v>105</v>
          </cell>
          <cell r="C308" t="str">
            <v>Paint</v>
          </cell>
          <cell r="D308">
            <v>0.75</v>
          </cell>
          <cell r="E308">
            <v>1</v>
          </cell>
          <cell r="F308">
            <v>1</v>
          </cell>
          <cell r="G308">
            <v>1</v>
          </cell>
          <cell r="H308">
            <v>16</v>
          </cell>
          <cell r="I308">
            <v>12</v>
          </cell>
        </row>
        <row r="310">
          <cell r="A310" t="str">
            <v>11.2.7</v>
          </cell>
          <cell r="C310" t="str">
            <v>Skirtings</v>
          </cell>
          <cell r="D310" t="str">
            <v>Lounge</v>
          </cell>
          <cell r="J310" t="str">
            <v>m</v>
          </cell>
          <cell r="K310">
            <v>1776</v>
          </cell>
          <cell r="L310">
            <v>39</v>
          </cell>
          <cell r="M310">
            <v>69264</v>
          </cell>
        </row>
        <row r="311">
          <cell r="C311" t="str">
            <v>Budget allowance</v>
          </cell>
          <cell r="D311">
            <v>0.75</v>
          </cell>
          <cell r="E311">
            <v>1</v>
          </cell>
          <cell r="F311">
            <v>1</v>
          </cell>
          <cell r="G311">
            <v>1</v>
          </cell>
          <cell r="H311">
            <v>36</v>
          </cell>
          <cell r="I311">
            <v>27</v>
          </cell>
        </row>
        <row r="312">
          <cell r="B312">
            <v>105</v>
          </cell>
          <cell r="C312" t="str">
            <v>Paint</v>
          </cell>
          <cell r="D312">
            <v>0.75</v>
          </cell>
          <cell r="E312">
            <v>1</v>
          </cell>
          <cell r="F312">
            <v>1</v>
          </cell>
          <cell r="G312">
            <v>1</v>
          </cell>
          <cell r="H312">
            <v>16</v>
          </cell>
          <cell r="I312">
            <v>12</v>
          </cell>
        </row>
        <row r="314">
          <cell r="A314" t="str">
            <v>11.3.1</v>
          </cell>
          <cell r="C314" t="str">
            <v>Stair finishes</v>
          </cell>
          <cell r="D314" t="str">
            <v>Foyers</v>
          </cell>
          <cell r="J314" t="str">
            <v>m²</v>
          </cell>
          <cell r="K314">
            <v>0</v>
          </cell>
          <cell r="L314">
            <v>354.75</v>
          </cell>
          <cell r="M314">
            <v>0</v>
          </cell>
        </row>
        <row r="315">
          <cell r="B315">
            <v>54</v>
          </cell>
          <cell r="C315" t="str">
            <v>Screed</v>
          </cell>
          <cell r="D315">
            <v>2</v>
          </cell>
          <cell r="E315">
            <v>1</v>
          </cell>
          <cell r="F315">
            <v>1</v>
          </cell>
          <cell r="G315">
            <v>1</v>
          </cell>
          <cell r="H315">
            <v>39.375</v>
          </cell>
          <cell r="I315">
            <v>78.75</v>
          </cell>
        </row>
        <row r="316">
          <cell r="C316" t="str">
            <v>Budget allowance</v>
          </cell>
          <cell r="D316">
            <v>1</v>
          </cell>
          <cell r="E316">
            <v>1</v>
          </cell>
          <cell r="F316">
            <v>1</v>
          </cell>
          <cell r="G316">
            <v>1</v>
          </cell>
          <cell r="H316">
            <v>230</v>
          </cell>
          <cell r="I316">
            <v>230</v>
          </cell>
        </row>
        <row r="317">
          <cell r="C317" t="str">
            <v>E.O for patterns, etc</v>
          </cell>
          <cell r="D317">
            <v>0.2</v>
          </cell>
          <cell r="E317">
            <v>1</v>
          </cell>
          <cell r="F317">
            <v>1</v>
          </cell>
          <cell r="G317">
            <v>1</v>
          </cell>
          <cell r="H317">
            <v>230</v>
          </cell>
          <cell r="I317">
            <v>46</v>
          </cell>
        </row>
        <row r="319">
          <cell r="A319" t="str">
            <v>11.3.2</v>
          </cell>
          <cell r="C319" t="str">
            <v>Stair finishes</v>
          </cell>
          <cell r="D319" t="str">
            <v>Fire escapes</v>
          </cell>
          <cell r="J319" t="str">
            <v>m²</v>
          </cell>
          <cell r="K319">
            <v>0</v>
          </cell>
          <cell r="L319">
            <v>136.5</v>
          </cell>
          <cell r="M319">
            <v>0</v>
          </cell>
        </row>
        <row r="320">
          <cell r="B320">
            <v>55</v>
          </cell>
          <cell r="C320" t="str">
            <v>Grano</v>
          </cell>
          <cell r="D320">
            <v>2</v>
          </cell>
          <cell r="E320">
            <v>1</v>
          </cell>
          <cell r="F320">
            <v>1</v>
          </cell>
          <cell r="G320">
            <v>1</v>
          </cell>
          <cell r="H320">
            <v>68.25</v>
          </cell>
          <cell r="I320">
            <v>136.5</v>
          </cell>
        </row>
        <row r="322">
          <cell r="A322" t="str">
            <v>12.</v>
          </cell>
          <cell r="C322" t="str">
            <v>Internal wall finishes</v>
          </cell>
          <cell r="F322">
            <v>6.9647408269971317E-2</v>
          </cell>
          <cell r="K322">
            <v>1243587</v>
          </cell>
        </row>
        <row r="324">
          <cell r="A324" t="str">
            <v>12.1.1</v>
          </cell>
          <cell r="C324" t="str">
            <v>Finishes</v>
          </cell>
          <cell r="D324" t="str">
            <v>Stores</v>
          </cell>
          <cell r="J324" t="str">
            <v>m²</v>
          </cell>
          <cell r="K324">
            <v>5328</v>
          </cell>
          <cell r="L324">
            <v>45</v>
          </cell>
          <cell r="M324">
            <v>239760</v>
          </cell>
        </row>
        <row r="325">
          <cell r="C325" t="str">
            <v>Bagging</v>
          </cell>
          <cell r="D325">
            <v>1</v>
          </cell>
          <cell r="E325">
            <v>1</v>
          </cell>
          <cell r="F325">
            <v>1</v>
          </cell>
          <cell r="G325">
            <v>1</v>
          </cell>
          <cell r="H325">
            <v>30</v>
          </cell>
          <cell r="I325">
            <v>30</v>
          </cell>
        </row>
        <row r="326">
          <cell r="C326" t="str">
            <v>Budget Allowance</v>
          </cell>
          <cell r="D326">
            <v>1</v>
          </cell>
          <cell r="E326">
            <v>1</v>
          </cell>
          <cell r="F326">
            <v>1</v>
          </cell>
          <cell r="G326">
            <v>1</v>
          </cell>
          <cell r="H326">
            <v>15</v>
          </cell>
          <cell r="I326">
            <v>15</v>
          </cell>
        </row>
        <row r="328">
          <cell r="A328" t="str">
            <v>12.1.2</v>
          </cell>
          <cell r="C328" t="str">
            <v>Finishes</v>
          </cell>
          <cell r="D328" t="str">
            <v>Apartments</v>
          </cell>
          <cell r="J328" t="str">
            <v>m²</v>
          </cell>
          <cell r="K328">
            <v>5602</v>
          </cell>
          <cell r="L328">
            <v>72.625</v>
          </cell>
          <cell r="M328">
            <v>406845.25</v>
          </cell>
          <cell r="O328">
            <v>1538.1975</v>
          </cell>
        </row>
        <row r="329">
          <cell r="B329">
            <v>57</v>
          </cell>
          <cell r="C329" t="str">
            <v>1 ct Plaster</v>
          </cell>
          <cell r="D329">
            <v>1</v>
          </cell>
          <cell r="E329">
            <v>1</v>
          </cell>
          <cell r="F329">
            <v>1</v>
          </cell>
          <cell r="G329">
            <v>1</v>
          </cell>
          <cell r="H329">
            <v>52.625</v>
          </cell>
          <cell r="I329">
            <v>52.625</v>
          </cell>
        </row>
        <row r="330">
          <cell r="C330" t="str">
            <v>Budget Allowance</v>
          </cell>
          <cell r="D330">
            <v>1</v>
          </cell>
          <cell r="E330">
            <v>1</v>
          </cell>
          <cell r="F330">
            <v>1</v>
          </cell>
          <cell r="G330">
            <v>1</v>
          </cell>
          <cell r="H330">
            <v>20</v>
          </cell>
          <cell r="I330">
            <v>20</v>
          </cell>
        </row>
        <row r="332">
          <cell r="A332" t="str">
            <v>12.1.3</v>
          </cell>
          <cell r="C332" t="str">
            <v>Wall finish</v>
          </cell>
          <cell r="D332" t="str">
            <v>Bathrooms</v>
          </cell>
          <cell r="G332" t="str">
            <v>R130/m² for tiles</v>
          </cell>
          <cell r="J332" t="str">
            <v>m²</v>
          </cell>
          <cell r="K332">
            <v>1755</v>
          </cell>
          <cell r="L332">
            <v>245</v>
          </cell>
          <cell r="M332">
            <v>429975</v>
          </cell>
        </row>
        <row r="333">
          <cell r="C333" t="str">
            <v>1 ct Plaster</v>
          </cell>
          <cell r="D333">
            <v>1</v>
          </cell>
          <cell r="E333">
            <v>1</v>
          </cell>
          <cell r="F333">
            <v>1</v>
          </cell>
          <cell r="G333">
            <v>1</v>
          </cell>
          <cell r="H333">
            <v>35</v>
          </cell>
          <cell r="I333">
            <v>35</v>
          </cell>
        </row>
        <row r="334">
          <cell r="C334" t="str">
            <v>Tiling budget allowance</v>
          </cell>
          <cell r="D334">
            <v>1</v>
          </cell>
          <cell r="E334">
            <v>1</v>
          </cell>
          <cell r="F334">
            <v>1</v>
          </cell>
          <cell r="G334">
            <v>1</v>
          </cell>
          <cell r="H334">
            <v>210</v>
          </cell>
          <cell r="I334">
            <v>210</v>
          </cell>
        </row>
        <row r="336">
          <cell r="A336" t="str">
            <v>12.1.4</v>
          </cell>
          <cell r="C336" t="str">
            <v>Wall finish</v>
          </cell>
          <cell r="D336" t="str">
            <v>Kitchens</v>
          </cell>
          <cell r="G336" t="str">
            <v>R130/m² for tiles</v>
          </cell>
          <cell r="J336" t="str">
            <v>m²</v>
          </cell>
          <cell r="K336">
            <v>482</v>
          </cell>
          <cell r="L336">
            <v>245</v>
          </cell>
          <cell r="M336">
            <v>118090</v>
          </cell>
        </row>
        <row r="337">
          <cell r="C337" t="str">
            <v>1 ct Plaster</v>
          </cell>
          <cell r="D337">
            <v>1</v>
          </cell>
          <cell r="E337">
            <v>1</v>
          </cell>
          <cell r="F337">
            <v>1</v>
          </cell>
          <cell r="G337">
            <v>1</v>
          </cell>
          <cell r="H337">
            <v>35</v>
          </cell>
          <cell r="I337">
            <v>35</v>
          </cell>
        </row>
        <row r="338">
          <cell r="C338" t="str">
            <v>Tiling budget allowance</v>
          </cell>
          <cell r="D338">
            <v>1</v>
          </cell>
          <cell r="E338">
            <v>1</v>
          </cell>
          <cell r="F338">
            <v>1</v>
          </cell>
          <cell r="G338">
            <v>1</v>
          </cell>
          <cell r="H338">
            <v>210</v>
          </cell>
          <cell r="I338">
            <v>210</v>
          </cell>
        </row>
        <row r="340">
          <cell r="A340" t="str">
            <v>12.2.1</v>
          </cell>
          <cell r="C340" t="str">
            <v>Wall finish</v>
          </cell>
          <cell r="J340" t="str">
            <v>No</v>
          </cell>
          <cell r="K340">
            <v>79</v>
          </cell>
          <cell r="L340">
            <v>259.2</v>
          </cell>
          <cell r="M340">
            <v>20476.8</v>
          </cell>
        </row>
        <row r="341">
          <cell r="C341" t="str">
            <v>Waterproofing to shower floors</v>
          </cell>
          <cell r="D341">
            <v>1</v>
          </cell>
          <cell r="E341">
            <v>1</v>
          </cell>
          <cell r="F341">
            <v>1.2</v>
          </cell>
          <cell r="G341">
            <v>1.2</v>
          </cell>
          <cell r="H341">
            <v>180</v>
          </cell>
          <cell r="I341">
            <v>259.2</v>
          </cell>
        </row>
        <row r="343">
          <cell r="A343" t="str">
            <v>12.2.2</v>
          </cell>
          <cell r="C343" t="str">
            <v>Wall finish</v>
          </cell>
          <cell r="J343" t="str">
            <v>No</v>
          </cell>
          <cell r="K343">
            <v>79</v>
          </cell>
          <cell r="L343">
            <v>360</v>
          </cell>
          <cell r="M343">
            <v>28440</v>
          </cell>
        </row>
        <row r="344">
          <cell r="C344" t="str">
            <v>Waterproofing to shower walls</v>
          </cell>
          <cell r="D344">
            <v>2</v>
          </cell>
          <cell r="E344">
            <v>1</v>
          </cell>
          <cell r="F344">
            <v>1</v>
          </cell>
          <cell r="G344">
            <v>2</v>
          </cell>
          <cell r="H344">
            <v>90</v>
          </cell>
          <cell r="I344">
            <v>360</v>
          </cell>
        </row>
        <row r="347">
          <cell r="A347" t="str">
            <v>13.</v>
          </cell>
          <cell r="C347" t="str">
            <v>Ceilings</v>
          </cell>
          <cell r="F347">
            <v>5.0273230042092991E-2</v>
          </cell>
          <cell r="K347">
            <v>897652</v>
          </cell>
        </row>
        <row r="349">
          <cell r="A349">
            <v>13.1</v>
          </cell>
          <cell r="C349" t="str">
            <v>Slab finishes</v>
          </cell>
          <cell r="J349" t="str">
            <v>m²</v>
          </cell>
          <cell r="K349">
            <v>0</v>
          </cell>
          <cell r="L349">
            <v>85.85</v>
          </cell>
          <cell r="M349">
            <v>0</v>
          </cell>
        </row>
        <row r="350">
          <cell r="B350">
            <v>59</v>
          </cell>
          <cell r="C350" t="str">
            <v>Skim plaster</v>
          </cell>
          <cell r="D350">
            <v>1</v>
          </cell>
          <cell r="E350">
            <v>1</v>
          </cell>
          <cell r="F350">
            <v>1</v>
          </cell>
          <cell r="G350">
            <v>1</v>
          </cell>
          <cell r="H350">
            <v>68.25</v>
          </cell>
          <cell r="I350">
            <v>68.25</v>
          </cell>
          <cell r="K350" t="str">
            <v xml:space="preserve"> </v>
          </cell>
        </row>
        <row r="351">
          <cell r="B351">
            <v>101</v>
          </cell>
          <cell r="C351" t="str">
            <v>Paint</v>
          </cell>
          <cell r="D351">
            <v>1</v>
          </cell>
          <cell r="E351">
            <v>1</v>
          </cell>
          <cell r="F351">
            <v>1</v>
          </cell>
          <cell r="G351">
            <v>1</v>
          </cell>
          <cell r="H351">
            <v>17.600000000000001</v>
          </cell>
          <cell r="I351">
            <v>17.600000000000001</v>
          </cell>
        </row>
        <row r="353">
          <cell r="A353" t="str">
            <v>13.2.1</v>
          </cell>
          <cell r="C353" t="str">
            <v xml:space="preserve">Suspended ceilings </v>
          </cell>
          <cell r="D353" t="str">
            <v>Lift lobbies and passages</v>
          </cell>
          <cell r="J353" t="str">
            <v>m²</v>
          </cell>
          <cell r="K353">
            <v>693</v>
          </cell>
          <cell r="L353">
            <v>167.6</v>
          </cell>
          <cell r="M353">
            <v>116146.8</v>
          </cell>
        </row>
        <row r="354">
          <cell r="B354">
            <v>92</v>
          </cell>
          <cell r="C354" t="str">
            <v>Ceiling</v>
          </cell>
          <cell r="D354">
            <v>1</v>
          </cell>
          <cell r="E354">
            <v>1</v>
          </cell>
          <cell r="F354">
            <v>1</v>
          </cell>
          <cell r="G354">
            <v>1</v>
          </cell>
          <cell r="H354">
            <v>150</v>
          </cell>
          <cell r="I354">
            <v>150</v>
          </cell>
        </row>
        <row r="355">
          <cell r="B355">
            <v>101</v>
          </cell>
          <cell r="C355" t="str">
            <v>Paint</v>
          </cell>
          <cell r="D355">
            <v>1</v>
          </cell>
          <cell r="E355">
            <v>1</v>
          </cell>
          <cell r="F355">
            <v>1</v>
          </cell>
          <cell r="G355">
            <v>1</v>
          </cell>
          <cell r="H355">
            <v>17.600000000000001</v>
          </cell>
          <cell r="I355">
            <v>17.600000000000001</v>
          </cell>
        </row>
        <row r="357">
          <cell r="A357" t="str">
            <v>13.2.2</v>
          </cell>
          <cell r="C357" t="str">
            <v xml:space="preserve">Suspended ceilings </v>
          </cell>
          <cell r="D357" t="str">
            <v>Stores</v>
          </cell>
          <cell r="J357" t="str">
            <v>m²</v>
          </cell>
          <cell r="K357">
            <v>771</v>
          </cell>
          <cell r="L357">
            <v>0</v>
          </cell>
          <cell r="M357">
            <v>0</v>
          </cell>
        </row>
        <row r="358">
          <cell r="B358">
            <v>90</v>
          </cell>
          <cell r="C358" t="str">
            <v>Ceiling</v>
          </cell>
          <cell r="D358">
            <v>0</v>
          </cell>
          <cell r="E358">
            <v>1</v>
          </cell>
          <cell r="F358">
            <v>1</v>
          </cell>
          <cell r="G358">
            <v>1</v>
          </cell>
          <cell r="H358">
            <v>137.16</v>
          </cell>
          <cell r="I358">
            <v>0</v>
          </cell>
        </row>
        <row r="359">
          <cell r="B359">
            <v>101</v>
          </cell>
          <cell r="C359" t="str">
            <v>Paint</v>
          </cell>
          <cell r="D359">
            <v>0</v>
          </cell>
          <cell r="E359">
            <v>1</v>
          </cell>
          <cell r="F359">
            <v>1</v>
          </cell>
          <cell r="G359">
            <v>1</v>
          </cell>
          <cell r="H359">
            <v>17.600000000000001</v>
          </cell>
          <cell r="I359">
            <v>0</v>
          </cell>
        </row>
        <row r="361">
          <cell r="A361" t="str">
            <v>13.2.3</v>
          </cell>
          <cell r="C361" t="str">
            <v xml:space="preserve">Suspended ceilings </v>
          </cell>
          <cell r="D361" t="str">
            <v>Passages to stores</v>
          </cell>
          <cell r="J361" t="str">
            <v>m²</v>
          </cell>
          <cell r="K361">
            <v>339</v>
          </cell>
          <cell r="L361">
            <v>0</v>
          </cell>
          <cell r="M361">
            <v>0</v>
          </cell>
        </row>
        <row r="362">
          <cell r="B362">
            <v>90</v>
          </cell>
          <cell r="C362" t="str">
            <v>Ceiling</v>
          </cell>
          <cell r="D362">
            <v>0</v>
          </cell>
          <cell r="E362">
            <v>1</v>
          </cell>
          <cell r="F362">
            <v>1</v>
          </cell>
          <cell r="G362">
            <v>1</v>
          </cell>
          <cell r="H362">
            <v>137.16</v>
          </cell>
          <cell r="I362">
            <v>0</v>
          </cell>
        </row>
        <row r="363">
          <cell r="B363">
            <v>101</v>
          </cell>
          <cell r="C363" t="str">
            <v>Paint</v>
          </cell>
          <cell r="D363">
            <v>0</v>
          </cell>
          <cell r="E363">
            <v>1</v>
          </cell>
          <cell r="F363">
            <v>1</v>
          </cell>
          <cell r="G363">
            <v>1</v>
          </cell>
          <cell r="H363">
            <v>17.600000000000001</v>
          </cell>
          <cell r="I363">
            <v>0</v>
          </cell>
        </row>
        <row r="365">
          <cell r="A365" t="str">
            <v>13.2.4</v>
          </cell>
          <cell r="C365" t="str">
            <v xml:space="preserve">Suspended ceilings </v>
          </cell>
          <cell r="D365" t="str">
            <v>Bathrooms</v>
          </cell>
          <cell r="J365" t="str">
            <v>m²</v>
          </cell>
          <cell r="K365">
            <v>530</v>
          </cell>
          <cell r="L365">
            <v>154.76</v>
          </cell>
          <cell r="M365">
            <v>82022.8</v>
          </cell>
        </row>
        <row r="366">
          <cell r="B366">
            <v>90</v>
          </cell>
          <cell r="C366" t="str">
            <v>Ceiling</v>
          </cell>
          <cell r="D366">
            <v>1</v>
          </cell>
          <cell r="E366">
            <v>1</v>
          </cell>
          <cell r="F366">
            <v>1</v>
          </cell>
          <cell r="G366">
            <v>1</v>
          </cell>
          <cell r="H366">
            <v>137.16</v>
          </cell>
          <cell r="I366">
            <v>137.16</v>
          </cell>
        </row>
        <row r="367">
          <cell r="B367">
            <v>101</v>
          </cell>
          <cell r="C367" t="str">
            <v>Paint</v>
          </cell>
          <cell r="D367">
            <v>1</v>
          </cell>
          <cell r="E367">
            <v>1</v>
          </cell>
          <cell r="F367">
            <v>1</v>
          </cell>
          <cell r="G367">
            <v>1</v>
          </cell>
          <cell r="H367">
            <v>17.600000000000001</v>
          </cell>
          <cell r="I367">
            <v>17.600000000000001</v>
          </cell>
        </row>
        <row r="369">
          <cell r="A369" t="str">
            <v>13.2.5</v>
          </cell>
          <cell r="C369" t="str">
            <v xml:space="preserve">Suspended ceilings </v>
          </cell>
          <cell r="D369" t="str">
            <v>Bedrooms</v>
          </cell>
          <cell r="J369" t="str">
            <v>m²</v>
          </cell>
          <cell r="K369">
            <v>1017</v>
          </cell>
          <cell r="L369">
            <v>154.76</v>
          </cell>
          <cell r="M369">
            <v>157390.92000000001</v>
          </cell>
        </row>
        <row r="370">
          <cell r="B370">
            <v>90</v>
          </cell>
          <cell r="C370" t="str">
            <v>Ceiling</v>
          </cell>
          <cell r="D370">
            <v>1</v>
          </cell>
          <cell r="E370">
            <v>1</v>
          </cell>
          <cell r="F370">
            <v>1</v>
          </cell>
          <cell r="G370">
            <v>1</v>
          </cell>
          <cell r="H370">
            <v>137.16</v>
          </cell>
          <cell r="I370">
            <v>137.16</v>
          </cell>
        </row>
        <row r="371">
          <cell r="B371">
            <v>101</v>
          </cell>
          <cell r="C371" t="str">
            <v>Paint</v>
          </cell>
          <cell r="D371">
            <v>1</v>
          </cell>
          <cell r="E371">
            <v>1</v>
          </cell>
          <cell r="F371">
            <v>1</v>
          </cell>
          <cell r="G371">
            <v>1</v>
          </cell>
          <cell r="H371">
            <v>17.600000000000001</v>
          </cell>
          <cell r="I371">
            <v>17.600000000000001</v>
          </cell>
        </row>
        <row r="373">
          <cell r="A373" t="str">
            <v>13.2.6</v>
          </cell>
          <cell r="C373" t="str">
            <v xml:space="preserve">Suspended ceilings </v>
          </cell>
          <cell r="D373" t="str">
            <v>Kitchens</v>
          </cell>
          <cell r="J373" t="str">
            <v>m²</v>
          </cell>
          <cell r="K373">
            <v>544</v>
          </cell>
          <cell r="L373">
            <v>154.76</v>
          </cell>
          <cell r="M373">
            <v>84189.440000000002</v>
          </cell>
        </row>
        <row r="374">
          <cell r="B374">
            <v>90</v>
          </cell>
          <cell r="C374" t="str">
            <v>Ceiling</v>
          </cell>
          <cell r="D374">
            <v>1</v>
          </cell>
          <cell r="E374">
            <v>1</v>
          </cell>
          <cell r="F374">
            <v>1</v>
          </cell>
          <cell r="G374">
            <v>1</v>
          </cell>
          <cell r="H374">
            <v>137.16</v>
          </cell>
          <cell r="I374">
            <v>137.16</v>
          </cell>
        </row>
        <row r="375">
          <cell r="B375">
            <v>101</v>
          </cell>
          <cell r="C375" t="str">
            <v>Paint</v>
          </cell>
          <cell r="D375">
            <v>1</v>
          </cell>
          <cell r="E375">
            <v>1</v>
          </cell>
          <cell r="F375">
            <v>1</v>
          </cell>
          <cell r="G375">
            <v>1</v>
          </cell>
          <cell r="H375">
            <v>17.600000000000001</v>
          </cell>
          <cell r="I375">
            <v>17.600000000000001</v>
          </cell>
        </row>
        <row r="377">
          <cell r="A377" t="str">
            <v>13.2.7</v>
          </cell>
          <cell r="C377" t="str">
            <v xml:space="preserve">Suspended ceilings </v>
          </cell>
          <cell r="D377" t="str">
            <v>Lounge</v>
          </cell>
          <cell r="J377" t="str">
            <v>m²</v>
          </cell>
          <cell r="K377">
            <v>1677</v>
          </cell>
          <cell r="L377">
            <v>154.76</v>
          </cell>
          <cell r="M377">
            <v>259532.52</v>
          </cell>
        </row>
        <row r="378">
          <cell r="B378">
            <v>90</v>
          </cell>
          <cell r="C378" t="str">
            <v>Ceiling</v>
          </cell>
          <cell r="D378">
            <v>1</v>
          </cell>
          <cell r="E378">
            <v>1</v>
          </cell>
          <cell r="F378">
            <v>1</v>
          </cell>
          <cell r="G378">
            <v>1</v>
          </cell>
          <cell r="H378">
            <v>137.16</v>
          </cell>
          <cell r="I378">
            <v>137.16</v>
          </cell>
        </row>
        <row r="379">
          <cell r="B379">
            <v>101</v>
          </cell>
          <cell r="C379" t="str">
            <v>Paint</v>
          </cell>
          <cell r="D379">
            <v>1</v>
          </cell>
          <cell r="E379">
            <v>1</v>
          </cell>
          <cell r="F379">
            <v>1</v>
          </cell>
          <cell r="G379">
            <v>1</v>
          </cell>
          <cell r="H379">
            <v>17.600000000000001</v>
          </cell>
          <cell r="I379">
            <v>17.600000000000001</v>
          </cell>
        </row>
        <row r="381">
          <cell r="A381" t="str">
            <v>13.3.1</v>
          </cell>
          <cell r="C381" t="str">
            <v>Vertical bulkheads</v>
          </cell>
          <cell r="D381" t="str">
            <v>Foyers</v>
          </cell>
          <cell r="J381" t="str">
            <v>m²</v>
          </cell>
          <cell r="K381">
            <v>693</v>
          </cell>
          <cell r="L381">
            <v>13.38</v>
          </cell>
          <cell r="M381">
            <v>9272.34</v>
          </cell>
        </row>
        <row r="382">
          <cell r="B382">
            <v>94</v>
          </cell>
          <cell r="C382" t="str">
            <v>Bulkhead</v>
          </cell>
          <cell r="D382">
            <v>0.05</v>
          </cell>
          <cell r="E382">
            <v>1</v>
          </cell>
          <cell r="F382">
            <v>1</v>
          </cell>
          <cell r="G382">
            <v>1</v>
          </cell>
          <cell r="H382">
            <v>250</v>
          </cell>
          <cell r="I382">
            <v>12.5</v>
          </cell>
        </row>
        <row r="383">
          <cell r="B383">
            <v>101</v>
          </cell>
          <cell r="C383" t="str">
            <v>Paint</v>
          </cell>
          <cell r="D383">
            <v>0.05</v>
          </cell>
          <cell r="E383">
            <v>1</v>
          </cell>
          <cell r="F383">
            <v>1</v>
          </cell>
          <cell r="G383">
            <v>1</v>
          </cell>
          <cell r="H383">
            <v>17.600000000000001</v>
          </cell>
          <cell r="I383">
            <v>0.88000000000000012</v>
          </cell>
        </row>
        <row r="385">
          <cell r="A385" t="str">
            <v>13.4.1</v>
          </cell>
          <cell r="C385" t="str">
            <v>Cornices</v>
          </cell>
          <cell r="D385" t="str">
            <v>Foyers</v>
          </cell>
          <cell r="J385" t="str">
            <v>m</v>
          </cell>
          <cell r="K385">
            <v>843</v>
          </cell>
          <cell r="L385">
            <v>46</v>
          </cell>
          <cell r="M385">
            <v>38778</v>
          </cell>
        </row>
        <row r="386">
          <cell r="B386">
            <v>93</v>
          </cell>
          <cell r="C386" t="str">
            <v>Cornice</v>
          </cell>
          <cell r="D386">
            <v>1</v>
          </cell>
          <cell r="E386">
            <v>1</v>
          </cell>
          <cell r="F386">
            <v>1</v>
          </cell>
          <cell r="G386">
            <v>1</v>
          </cell>
          <cell r="H386">
            <v>30</v>
          </cell>
          <cell r="I386">
            <v>30</v>
          </cell>
        </row>
        <row r="387">
          <cell r="B387">
            <v>105</v>
          </cell>
          <cell r="C387" t="str">
            <v>Paint</v>
          </cell>
          <cell r="D387">
            <v>1</v>
          </cell>
          <cell r="E387">
            <v>1</v>
          </cell>
          <cell r="F387">
            <v>1</v>
          </cell>
          <cell r="G387">
            <v>1</v>
          </cell>
          <cell r="H387">
            <v>16</v>
          </cell>
          <cell r="I387">
            <v>16</v>
          </cell>
        </row>
        <row r="389">
          <cell r="A389" t="str">
            <v>13.4.2</v>
          </cell>
          <cell r="C389" t="str">
            <v>Cornices</v>
          </cell>
          <cell r="D389" t="str">
            <v>Stores</v>
          </cell>
          <cell r="J389" t="str">
            <v>m</v>
          </cell>
          <cell r="K389">
            <v>0</v>
          </cell>
          <cell r="L389">
            <v>12</v>
          </cell>
          <cell r="M389">
            <v>0</v>
          </cell>
        </row>
        <row r="390">
          <cell r="B390">
            <v>91</v>
          </cell>
          <cell r="C390" t="str">
            <v>Cornice</v>
          </cell>
          <cell r="D390">
            <v>1</v>
          </cell>
          <cell r="E390">
            <v>1</v>
          </cell>
          <cell r="F390">
            <v>1</v>
          </cell>
          <cell r="G390">
            <v>1</v>
          </cell>
          <cell r="H390">
            <v>12</v>
          </cell>
          <cell r="I390">
            <v>12</v>
          </cell>
        </row>
        <row r="392">
          <cell r="A392" t="str">
            <v>13.4.3</v>
          </cell>
          <cell r="C392" t="str">
            <v>Cornices</v>
          </cell>
          <cell r="D392" t="str">
            <v>Passages to stores</v>
          </cell>
          <cell r="J392" t="str">
            <v>m</v>
          </cell>
          <cell r="K392">
            <v>0</v>
          </cell>
          <cell r="L392">
            <v>12</v>
          </cell>
          <cell r="M392">
            <v>0</v>
          </cell>
        </row>
        <row r="393">
          <cell r="B393">
            <v>91</v>
          </cell>
          <cell r="C393" t="str">
            <v>Cornice</v>
          </cell>
          <cell r="D393">
            <v>1</v>
          </cell>
          <cell r="E393">
            <v>1</v>
          </cell>
          <cell r="F393">
            <v>1</v>
          </cell>
          <cell r="G393">
            <v>1</v>
          </cell>
          <cell r="H393">
            <v>12</v>
          </cell>
          <cell r="I393">
            <v>12</v>
          </cell>
        </row>
        <row r="395">
          <cell r="A395" t="str">
            <v>13.4.4</v>
          </cell>
          <cell r="C395" t="str">
            <v>Cornices</v>
          </cell>
          <cell r="D395" t="str">
            <v>Bathrooms</v>
          </cell>
          <cell r="J395" t="str">
            <v>m</v>
          </cell>
          <cell r="K395">
            <v>892</v>
          </cell>
          <cell r="L395">
            <v>12</v>
          </cell>
          <cell r="M395">
            <v>10704</v>
          </cell>
        </row>
        <row r="396">
          <cell r="B396">
            <v>91</v>
          </cell>
          <cell r="C396" t="str">
            <v>Cornice</v>
          </cell>
          <cell r="D396">
            <v>1</v>
          </cell>
          <cell r="E396">
            <v>1</v>
          </cell>
          <cell r="F396">
            <v>1</v>
          </cell>
          <cell r="G396">
            <v>1</v>
          </cell>
          <cell r="H396">
            <v>12</v>
          </cell>
          <cell r="I396">
            <v>12</v>
          </cell>
        </row>
        <row r="398">
          <cell r="A398" t="str">
            <v>13.4.5</v>
          </cell>
          <cell r="C398" t="str">
            <v>Cornices</v>
          </cell>
          <cell r="D398" t="str">
            <v>Bedrooms</v>
          </cell>
          <cell r="J398" t="str">
            <v>m</v>
          </cell>
          <cell r="K398">
            <v>1195</v>
          </cell>
          <cell r="L398">
            <v>40</v>
          </cell>
          <cell r="M398">
            <v>47800</v>
          </cell>
        </row>
        <row r="399">
          <cell r="C399" t="str">
            <v>Cornice</v>
          </cell>
          <cell r="D399">
            <v>1</v>
          </cell>
          <cell r="E399">
            <v>1</v>
          </cell>
          <cell r="F399">
            <v>1</v>
          </cell>
          <cell r="G399">
            <v>1</v>
          </cell>
          <cell r="H399">
            <v>40</v>
          </cell>
          <cell r="I399">
            <v>40</v>
          </cell>
        </row>
        <row r="401">
          <cell r="A401" t="str">
            <v>13.4.6</v>
          </cell>
          <cell r="C401" t="str">
            <v>Cornices</v>
          </cell>
          <cell r="D401" t="str">
            <v>Kitchens</v>
          </cell>
          <cell r="J401" t="str">
            <v>m</v>
          </cell>
          <cell r="K401">
            <v>831</v>
          </cell>
          <cell r="L401">
            <v>25</v>
          </cell>
          <cell r="M401">
            <v>20775</v>
          </cell>
        </row>
        <row r="402">
          <cell r="C402" t="str">
            <v>Cornice</v>
          </cell>
          <cell r="D402">
            <v>1</v>
          </cell>
          <cell r="E402">
            <v>1</v>
          </cell>
          <cell r="F402">
            <v>1</v>
          </cell>
          <cell r="G402">
            <v>1</v>
          </cell>
          <cell r="H402">
            <v>25</v>
          </cell>
          <cell r="I402">
            <v>25</v>
          </cell>
        </row>
        <row r="404">
          <cell r="A404" t="str">
            <v>13.4.7</v>
          </cell>
          <cell r="C404" t="str">
            <v>Cornices</v>
          </cell>
          <cell r="D404" t="str">
            <v>Lounge</v>
          </cell>
          <cell r="J404" t="str">
            <v>m</v>
          </cell>
          <cell r="K404">
            <v>1776</v>
          </cell>
          <cell r="L404">
            <v>40</v>
          </cell>
          <cell r="M404">
            <v>71040</v>
          </cell>
        </row>
        <row r="405">
          <cell r="C405" t="str">
            <v>Cornice</v>
          </cell>
          <cell r="D405">
            <v>1</v>
          </cell>
          <cell r="E405">
            <v>1</v>
          </cell>
          <cell r="F405">
            <v>1</v>
          </cell>
          <cell r="G405">
            <v>1</v>
          </cell>
          <cell r="H405">
            <v>40</v>
          </cell>
          <cell r="I405">
            <v>40</v>
          </cell>
        </row>
        <row r="407">
          <cell r="A407" t="str">
            <v>E</v>
          </cell>
          <cell r="C407" t="str">
            <v>FITTINGS</v>
          </cell>
        </row>
        <row r="409">
          <cell r="A409" t="str">
            <v>14.</v>
          </cell>
          <cell r="C409" t="str">
            <v>Fittings</v>
          </cell>
          <cell r="F409">
            <v>0.17193613586247841</v>
          </cell>
          <cell r="K409">
            <v>3070000</v>
          </cell>
        </row>
        <row r="410">
          <cell r="A410" t="str">
            <v>14.1</v>
          </cell>
          <cell r="C410" t="str">
            <v>Toilet vanity tops</v>
          </cell>
          <cell r="H410">
            <v>1835.8208955223881</v>
          </cell>
          <cell r="I410" t="str">
            <v>/apartment</v>
          </cell>
          <cell r="J410" t="str">
            <v>m</v>
          </cell>
          <cell r="K410">
            <v>82</v>
          </cell>
          <cell r="L410">
            <v>1500</v>
          </cell>
          <cell r="M410">
            <v>123000</v>
          </cell>
        </row>
        <row r="411">
          <cell r="A411" t="str">
            <v>14.2</v>
          </cell>
          <cell r="C411" t="str">
            <v>BIC to bedrooms</v>
          </cell>
          <cell r="H411">
            <v>9611.940298507463</v>
          </cell>
          <cell r="I411" t="str">
            <v>/apartment</v>
          </cell>
          <cell r="J411" t="str">
            <v>m</v>
          </cell>
          <cell r="K411">
            <v>322</v>
          </cell>
          <cell r="L411">
            <v>2000</v>
          </cell>
          <cell r="M411">
            <v>644000</v>
          </cell>
        </row>
        <row r="412">
          <cell r="A412" t="str">
            <v>14.3</v>
          </cell>
          <cell r="C412" t="str">
            <v>Kitchen cupboards</v>
          </cell>
          <cell r="H412">
            <v>17447.761194029852</v>
          </cell>
          <cell r="I412" t="str">
            <v>/kitchen</v>
          </cell>
          <cell r="J412" t="str">
            <v>m</v>
          </cell>
          <cell r="K412">
            <v>334</v>
          </cell>
          <cell r="L412">
            <v>3500</v>
          </cell>
          <cell r="M412">
            <v>1169000</v>
          </cell>
        </row>
        <row r="413">
          <cell r="A413" t="str">
            <v>14.4</v>
          </cell>
          <cell r="C413" t="str">
            <v>E.O. for granite tops</v>
          </cell>
          <cell r="H413">
            <v>4985.0746268656712</v>
          </cell>
          <cell r="I413" t="str">
            <v>/kitchen</v>
          </cell>
          <cell r="J413" t="str">
            <v>m</v>
          </cell>
          <cell r="K413">
            <v>334</v>
          </cell>
          <cell r="L413">
            <v>1000</v>
          </cell>
          <cell r="M413">
            <v>334000</v>
          </cell>
        </row>
        <row r="414">
          <cell r="A414" t="str">
            <v>14.5</v>
          </cell>
          <cell r="C414" t="str">
            <v>Kitchen appliances</v>
          </cell>
          <cell r="J414" t="str">
            <v>No</v>
          </cell>
          <cell r="K414">
            <v>69</v>
          </cell>
          <cell r="L414">
            <v>7500</v>
          </cell>
          <cell r="M414">
            <v>517500</v>
          </cell>
        </row>
        <row r="415">
          <cell r="C415" t="str">
            <v>Oven</v>
          </cell>
          <cell r="D415">
            <v>1</v>
          </cell>
          <cell r="E415">
            <v>1</v>
          </cell>
          <cell r="F415">
            <v>1</v>
          </cell>
          <cell r="G415">
            <v>1</v>
          </cell>
          <cell r="H415">
            <v>3000</v>
          </cell>
          <cell r="I415">
            <v>3000</v>
          </cell>
        </row>
        <row r="416">
          <cell r="C416" t="str">
            <v>Hob</v>
          </cell>
          <cell r="D416">
            <v>1</v>
          </cell>
          <cell r="E416">
            <v>1</v>
          </cell>
          <cell r="F416">
            <v>1</v>
          </cell>
          <cell r="G416">
            <v>1</v>
          </cell>
          <cell r="H416">
            <v>2500</v>
          </cell>
          <cell r="I416">
            <v>2500</v>
          </cell>
        </row>
        <row r="417">
          <cell r="C417" t="str">
            <v>Extractor</v>
          </cell>
          <cell r="D417">
            <v>1</v>
          </cell>
          <cell r="E417">
            <v>1</v>
          </cell>
          <cell r="F417">
            <v>1</v>
          </cell>
          <cell r="G417">
            <v>1</v>
          </cell>
          <cell r="H417">
            <v>2000</v>
          </cell>
          <cell r="I417">
            <v>2000</v>
          </cell>
        </row>
        <row r="418">
          <cell r="A418" t="str">
            <v>14.6</v>
          </cell>
          <cell r="C418" t="str">
            <v>Shower doors</v>
          </cell>
          <cell r="J418" t="str">
            <v>No</v>
          </cell>
          <cell r="K418">
            <v>79</v>
          </cell>
          <cell r="L418">
            <v>2500</v>
          </cell>
          <cell r="M418">
            <v>197500</v>
          </cell>
        </row>
        <row r="419">
          <cell r="A419" t="str">
            <v>14.7</v>
          </cell>
          <cell r="C419" t="str">
            <v>Security counter</v>
          </cell>
          <cell r="J419" t="str">
            <v>Item</v>
          </cell>
          <cell r="L419">
            <v>30000</v>
          </cell>
          <cell r="M419">
            <v>30000</v>
          </cell>
        </row>
        <row r="420">
          <cell r="A420" t="str">
            <v>14.8</v>
          </cell>
          <cell r="C420" t="str">
            <v>Statuary signage</v>
          </cell>
          <cell r="J420" t="str">
            <v>Item</v>
          </cell>
          <cell r="L420">
            <v>20000</v>
          </cell>
          <cell r="M420">
            <v>20000</v>
          </cell>
        </row>
        <row r="421">
          <cell r="A421" t="str">
            <v>14.9</v>
          </cell>
          <cell r="C421" t="str">
            <v>Building signage</v>
          </cell>
          <cell r="J421" t="str">
            <v>Item</v>
          </cell>
          <cell r="L421">
            <v>30000</v>
          </cell>
          <cell r="M421">
            <v>30000</v>
          </cell>
        </row>
        <row r="422">
          <cell r="A422" t="str">
            <v>14.10</v>
          </cell>
          <cell r="C422" t="str">
            <v>Letter box in foyer</v>
          </cell>
          <cell r="J422" t="str">
            <v>Item</v>
          </cell>
          <cell r="L422">
            <v>5000</v>
          </cell>
          <cell r="M422">
            <v>5000</v>
          </cell>
        </row>
        <row r="424">
          <cell r="A424" t="str">
            <v>F</v>
          </cell>
          <cell r="C424" t="str">
            <v>SERVICES</v>
          </cell>
        </row>
        <row r="425">
          <cell r="A425" t="str">
            <v>15.</v>
          </cell>
          <cell r="C425" t="str">
            <v>Electrical Installation</v>
          </cell>
          <cell r="F425">
            <v>9.8139130161087357E-2</v>
          </cell>
          <cell r="K425">
            <v>1752320</v>
          </cell>
        </row>
        <row r="426">
          <cell r="A426" t="str">
            <v>15.1</v>
          </cell>
          <cell r="C426" t="str">
            <v>Standard installation</v>
          </cell>
          <cell r="J426" t="str">
            <v>m²</v>
          </cell>
          <cell r="K426">
            <v>4447</v>
          </cell>
          <cell r="L426">
            <v>200</v>
          </cell>
          <cell r="M426">
            <v>889400</v>
          </cell>
        </row>
        <row r="427">
          <cell r="A427" t="str">
            <v>15.2</v>
          </cell>
          <cell r="C427" t="str">
            <v>Standard installation for foyers &amp; passages</v>
          </cell>
          <cell r="J427" t="str">
            <v>m²</v>
          </cell>
          <cell r="K427">
            <v>493</v>
          </cell>
          <cell r="L427">
            <v>150</v>
          </cell>
          <cell r="M427">
            <v>73950</v>
          </cell>
        </row>
        <row r="428">
          <cell r="A428" t="str">
            <v>15.3</v>
          </cell>
          <cell r="C428" t="str">
            <v>Standard installation for stores</v>
          </cell>
          <cell r="J428" t="str">
            <v>m²</v>
          </cell>
          <cell r="K428">
            <v>771</v>
          </cell>
          <cell r="L428">
            <v>70</v>
          </cell>
          <cell r="M428">
            <v>53970</v>
          </cell>
        </row>
        <row r="429">
          <cell r="A429" t="str">
            <v>15.4</v>
          </cell>
          <cell r="C429" t="str">
            <v>External lighting</v>
          </cell>
          <cell r="J429" t="str">
            <v>m²</v>
          </cell>
          <cell r="K429">
            <v>0</v>
          </cell>
          <cell r="L429">
            <v>0</v>
          </cell>
          <cell r="M429">
            <v>0</v>
          </cell>
        </row>
        <row r="430">
          <cell r="A430" t="str">
            <v>15.5</v>
          </cell>
          <cell r="C430" t="str">
            <v>Underfloor heating to living/dining areas</v>
          </cell>
          <cell r="J430" t="str">
            <v>m²</v>
          </cell>
          <cell r="K430">
            <v>1672</v>
          </cell>
          <cell r="L430">
            <v>200</v>
          </cell>
          <cell r="M430" t="str">
            <v>Optional</v>
          </cell>
        </row>
        <row r="431">
          <cell r="A431" t="str">
            <v>15.6</v>
          </cell>
          <cell r="C431" t="str">
            <v>Replace reticulation &amp; Inspections</v>
          </cell>
          <cell r="J431" t="str">
            <v>Item</v>
          </cell>
          <cell r="L431">
            <v>160000</v>
          </cell>
          <cell r="M431">
            <v>160000</v>
          </cell>
        </row>
        <row r="432">
          <cell r="A432" t="str">
            <v>15.7</v>
          </cell>
          <cell r="C432" t="str">
            <v>Standby Generator and reticulation</v>
          </cell>
          <cell r="J432" t="str">
            <v>Item</v>
          </cell>
          <cell r="L432">
            <v>215000</v>
          </cell>
          <cell r="M432">
            <v>215000</v>
          </cell>
        </row>
        <row r="433">
          <cell r="A433" t="str">
            <v>15.8</v>
          </cell>
          <cell r="C433" t="str">
            <v>Distribution Boards</v>
          </cell>
          <cell r="J433" t="str">
            <v>Item</v>
          </cell>
          <cell r="L433">
            <v>290000</v>
          </cell>
          <cell r="M433">
            <v>290000</v>
          </cell>
        </row>
        <row r="434">
          <cell r="A434" t="str">
            <v>15.9</v>
          </cell>
          <cell r="C434" t="str">
            <v>Internal Communication</v>
          </cell>
          <cell r="J434" t="str">
            <v>Item</v>
          </cell>
          <cell r="L434">
            <v>65000</v>
          </cell>
          <cell r="M434">
            <v>65000</v>
          </cell>
        </row>
        <row r="435">
          <cell r="A435" t="str">
            <v>15.10</v>
          </cell>
          <cell r="C435" t="str">
            <v>External lighting</v>
          </cell>
          <cell r="J435" t="str">
            <v>Item</v>
          </cell>
          <cell r="L435">
            <v>5000</v>
          </cell>
          <cell r="M435">
            <v>5000</v>
          </cell>
        </row>
        <row r="436">
          <cell r="A436" t="str">
            <v>15.11</v>
          </cell>
          <cell r="B436">
            <v>171</v>
          </cell>
          <cell r="C436" t="str">
            <v>Municipal connection</v>
          </cell>
          <cell r="J436" t="str">
            <v>Item</v>
          </cell>
          <cell r="L436">
            <v>0</v>
          </cell>
          <cell r="M436">
            <v>0</v>
          </cell>
        </row>
        <row r="438">
          <cell r="A438" t="str">
            <v>16.</v>
          </cell>
          <cell r="C438" t="str">
            <v>Plumbing Installation</v>
          </cell>
          <cell r="F438">
            <v>0.13996273522277519</v>
          </cell>
          <cell r="K438">
            <v>2499100</v>
          </cell>
        </row>
        <row r="439">
          <cell r="A439" t="str">
            <v>16.1</v>
          </cell>
          <cell r="B439">
            <v>143</v>
          </cell>
          <cell r="C439" t="str">
            <v>Sanitary fittings</v>
          </cell>
          <cell r="J439" t="str">
            <v>No</v>
          </cell>
          <cell r="K439">
            <v>429</v>
          </cell>
          <cell r="L439">
            <v>2000</v>
          </cell>
          <cell r="M439">
            <v>858000</v>
          </cell>
        </row>
        <row r="440">
          <cell r="A440" t="str">
            <v>16.2</v>
          </cell>
          <cell r="B440">
            <v>144</v>
          </cell>
          <cell r="C440" t="str">
            <v>Hot water cylinders</v>
          </cell>
          <cell r="J440" t="str">
            <v>No</v>
          </cell>
          <cell r="K440">
            <v>67</v>
          </cell>
          <cell r="L440">
            <v>3600</v>
          </cell>
          <cell r="M440">
            <v>241200</v>
          </cell>
        </row>
        <row r="441">
          <cell r="A441" t="str">
            <v>16.3</v>
          </cell>
          <cell r="B441">
            <v>145</v>
          </cell>
          <cell r="C441" t="str">
            <v>Sundry (toilet rolls holders, mirrors, etc)</v>
          </cell>
          <cell r="J441" t="str">
            <v>No</v>
          </cell>
          <cell r="K441">
            <v>429</v>
          </cell>
          <cell r="L441">
            <v>500</v>
          </cell>
          <cell r="M441">
            <v>214500</v>
          </cell>
        </row>
        <row r="442">
          <cell r="A442" t="str">
            <v>16.4</v>
          </cell>
          <cell r="B442">
            <v>146</v>
          </cell>
          <cell r="C442" t="str">
            <v>Sanitary plumbing</v>
          </cell>
          <cell r="J442" t="str">
            <v>No</v>
          </cell>
          <cell r="K442">
            <v>429</v>
          </cell>
          <cell r="L442">
            <v>1000</v>
          </cell>
          <cell r="M442">
            <v>429000</v>
          </cell>
        </row>
        <row r="443">
          <cell r="A443" t="str">
            <v>16.5</v>
          </cell>
          <cell r="B443">
            <v>147</v>
          </cell>
          <cell r="C443" t="str">
            <v>Internal water reticulation</v>
          </cell>
          <cell r="J443" t="str">
            <v>No</v>
          </cell>
          <cell r="K443">
            <v>429</v>
          </cell>
          <cell r="L443">
            <v>1000</v>
          </cell>
          <cell r="M443">
            <v>429000</v>
          </cell>
        </row>
        <row r="444">
          <cell r="A444" t="str">
            <v>16.6</v>
          </cell>
          <cell r="B444">
            <v>148</v>
          </cell>
          <cell r="C444" t="str">
            <v>External water reticulation</v>
          </cell>
          <cell r="J444" t="str">
            <v>No</v>
          </cell>
          <cell r="K444">
            <v>429</v>
          </cell>
          <cell r="L444">
            <v>600</v>
          </cell>
          <cell r="M444">
            <v>257400</v>
          </cell>
        </row>
        <row r="445">
          <cell r="A445" t="str">
            <v>16.7</v>
          </cell>
          <cell r="B445">
            <v>149</v>
          </cell>
          <cell r="C445" t="str">
            <v>Water storage tanks</v>
          </cell>
          <cell r="J445" t="str">
            <v>No</v>
          </cell>
          <cell r="K445">
            <v>1</v>
          </cell>
          <cell r="L445">
            <v>20000</v>
          </cell>
          <cell r="M445">
            <v>20000</v>
          </cell>
        </row>
        <row r="446">
          <cell r="A446" t="str">
            <v>16.8</v>
          </cell>
          <cell r="B446">
            <v>151</v>
          </cell>
          <cell r="C446" t="str">
            <v>Sump &amp; pump</v>
          </cell>
          <cell r="J446" t="str">
            <v>No</v>
          </cell>
          <cell r="K446">
            <v>1</v>
          </cell>
          <cell r="L446">
            <v>10000</v>
          </cell>
          <cell r="M446">
            <v>10000</v>
          </cell>
        </row>
        <row r="447">
          <cell r="A447" t="str">
            <v>16.9</v>
          </cell>
          <cell r="B447">
            <v>168</v>
          </cell>
          <cell r="C447" t="str">
            <v>Municipal connection</v>
          </cell>
          <cell r="J447" t="str">
            <v>Item</v>
          </cell>
          <cell r="L447">
            <v>40000</v>
          </cell>
          <cell r="M447">
            <v>40000</v>
          </cell>
        </row>
        <row r="449">
          <cell r="A449" t="str">
            <v>17.</v>
          </cell>
          <cell r="C449" t="str">
            <v>Fire Protection</v>
          </cell>
          <cell r="F449">
            <v>1.2702552109110336E-2</v>
          </cell>
          <cell r="K449">
            <v>226810</v>
          </cell>
        </row>
        <row r="450">
          <cell r="A450" t="str">
            <v>17.1</v>
          </cell>
          <cell r="B450">
            <v>157</v>
          </cell>
          <cell r="C450" t="str">
            <v>Fire extinguishers</v>
          </cell>
          <cell r="J450" t="str">
            <v>No</v>
          </cell>
          <cell r="K450">
            <v>30</v>
          </cell>
          <cell r="L450">
            <v>1000</v>
          </cell>
          <cell r="M450">
            <v>30000</v>
          </cell>
        </row>
        <row r="451">
          <cell r="A451" t="str">
            <v>17.2</v>
          </cell>
          <cell r="C451" t="str">
            <v>Fire hose reel service</v>
          </cell>
          <cell r="J451" t="str">
            <v>No</v>
          </cell>
          <cell r="K451">
            <v>14</v>
          </cell>
          <cell r="L451">
            <v>500</v>
          </cell>
          <cell r="M451">
            <v>7000</v>
          </cell>
        </row>
        <row r="452">
          <cell r="A452" t="str">
            <v>17.3</v>
          </cell>
          <cell r="C452" t="str">
            <v>Fire hydrant service</v>
          </cell>
          <cell r="J452" t="str">
            <v>No</v>
          </cell>
          <cell r="K452">
            <v>14</v>
          </cell>
          <cell r="L452">
            <v>1500</v>
          </cell>
          <cell r="M452">
            <v>21000</v>
          </cell>
        </row>
        <row r="453">
          <cell r="A453" t="str">
            <v>17.4</v>
          </cell>
          <cell r="B453">
            <v>158</v>
          </cell>
          <cell r="C453" t="str">
            <v>Fire service fittings</v>
          </cell>
          <cell r="J453" t="str">
            <v>No</v>
          </cell>
          <cell r="K453">
            <v>0</v>
          </cell>
          <cell r="L453">
            <v>1500</v>
          </cell>
          <cell r="M453">
            <v>0</v>
          </cell>
        </row>
        <row r="454">
          <cell r="A454" t="str">
            <v>17.5</v>
          </cell>
          <cell r="B454">
            <v>159</v>
          </cell>
          <cell r="C454" t="str">
            <v>Internal water reticulation (Fire Mains)</v>
          </cell>
          <cell r="J454" t="str">
            <v>No</v>
          </cell>
          <cell r="K454">
            <v>28</v>
          </cell>
          <cell r="L454">
            <v>2000</v>
          </cell>
          <cell r="M454">
            <v>56000</v>
          </cell>
        </row>
        <row r="455">
          <cell r="A455" t="str">
            <v>17.6</v>
          </cell>
          <cell r="B455">
            <v>160</v>
          </cell>
          <cell r="C455" t="str">
            <v>Fire hydrant/s</v>
          </cell>
          <cell r="J455" t="str">
            <v>No</v>
          </cell>
          <cell r="K455">
            <v>0</v>
          </cell>
          <cell r="L455">
            <v>21000</v>
          </cell>
          <cell r="M455">
            <v>0</v>
          </cell>
        </row>
        <row r="456">
          <cell r="A456" t="str">
            <v>17.7</v>
          </cell>
          <cell r="B456">
            <v>161</v>
          </cell>
          <cell r="C456" t="str">
            <v>Water storage tanks</v>
          </cell>
          <cell r="D456" t="str">
            <v>9000 liter tank</v>
          </cell>
          <cell r="J456" t="str">
            <v>No</v>
          </cell>
          <cell r="K456">
            <v>1</v>
          </cell>
          <cell r="L456">
            <v>20000</v>
          </cell>
          <cell r="M456">
            <v>20000</v>
          </cell>
        </row>
        <row r="457">
          <cell r="A457" t="str">
            <v>17.8</v>
          </cell>
          <cell r="B457">
            <v>162</v>
          </cell>
          <cell r="C457" t="str">
            <v>Pumps</v>
          </cell>
          <cell r="J457" t="str">
            <v>No</v>
          </cell>
          <cell r="K457">
            <v>1</v>
          </cell>
          <cell r="L457">
            <v>10000</v>
          </cell>
          <cell r="M457">
            <v>10000</v>
          </cell>
        </row>
        <row r="458">
          <cell r="A458" t="str">
            <v>17.9</v>
          </cell>
          <cell r="B458">
            <v>163</v>
          </cell>
          <cell r="C458" t="str">
            <v>Sprinkler installation</v>
          </cell>
          <cell r="J458" t="str">
            <v>m²</v>
          </cell>
          <cell r="K458">
            <v>0</v>
          </cell>
          <cell r="L458">
            <v>80</v>
          </cell>
          <cell r="M458">
            <v>0</v>
          </cell>
        </row>
        <row r="459">
          <cell r="A459" t="str">
            <v>17.10</v>
          </cell>
          <cell r="B459">
            <v>164</v>
          </cell>
          <cell r="C459" t="str">
            <v>Fire detection system</v>
          </cell>
          <cell r="J459" t="str">
            <v>m²</v>
          </cell>
          <cell r="K459">
            <v>5711</v>
          </cell>
          <cell r="L459">
            <v>14.5</v>
          </cell>
          <cell r="M459">
            <v>82809.5</v>
          </cell>
        </row>
        <row r="461">
          <cell r="A461" t="str">
            <v>18.</v>
          </cell>
          <cell r="C461" t="str">
            <v>Lifts &amp; escalators</v>
          </cell>
          <cell r="F461">
            <v>7.6165467976838687E-3</v>
          </cell>
          <cell r="K461">
            <v>135997</v>
          </cell>
        </row>
        <row r="462">
          <cell r="A462" t="str">
            <v>18.1</v>
          </cell>
          <cell r="C462" t="str">
            <v>Lifts per stop (Service only)</v>
          </cell>
          <cell r="J462" t="str">
            <v>No</v>
          </cell>
          <cell r="K462">
            <v>33</v>
          </cell>
          <cell r="L462">
            <v>409</v>
          </cell>
          <cell r="M462">
            <v>13497</v>
          </cell>
        </row>
        <row r="463">
          <cell r="A463" t="str">
            <v>18.2</v>
          </cell>
          <cell r="C463" t="str">
            <v>Extra over for lift interiors</v>
          </cell>
          <cell r="J463" t="str">
            <v>No</v>
          </cell>
          <cell r="K463">
            <v>33</v>
          </cell>
          <cell r="L463">
            <v>2500</v>
          </cell>
          <cell r="M463">
            <v>82500</v>
          </cell>
        </row>
        <row r="464">
          <cell r="A464" t="str">
            <v>18.3</v>
          </cell>
          <cell r="C464" t="str">
            <v>Stretcher lifts per stop (Reconfigure shaft)</v>
          </cell>
          <cell r="J464" t="str">
            <v>No</v>
          </cell>
          <cell r="K464">
            <v>0</v>
          </cell>
          <cell r="L464">
            <v>40910</v>
          </cell>
          <cell r="M464">
            <v>0</v>
          </cell>
        </row>
        <row r="465">
          <cell r="A465" t="str">
            <v>18.4</v>
          </cell>
          <cell r="C465" t="str">
            <v>Elevator access control</v>
          </cell>
          <cell r="J465" t="str">
            <v>Item</v>
          </cell>
          <cell r="L465">
            <v>0</v>
          </cell>
          <cell r="M465" t="str">
            <v>Excluded</v>
          </cell>
        </row>
        <row r="466">
          <cell r="A466" t="str">
            <v>18.5</v>
          </cell>
          <cell r="C466" t="str">
            <v>Upgrading of lifts</v>
          </cell>
          <cell r="D466" t="str">
            <v>R230,000</v>
          </cell>
          <cell r="J466" t="str">
            <v>Item</v>
          </cell>
          <cell r="L466">
            <v>0</v>
          </cell>
          <cell r="M466" t="str">
            <v>Excluded</v>
          </cell>
        </row>
        <row r="467">
          <cell r="A467" t="str">
            <v>18.6</v>
          </cell>
          <cell r="C467" t="str">
            <v>2 x New Lifts</v>
          </cell>
          <cell r="D467" t="str">
            <v>R830,000</v>
          </cell>
          <cell r="J467" t="str">
            <v>Item</v>
          </cell>
          <cell r="L467">
            <v>0</v>
          </cell>
          <cell r="M467" t="str">
            <v>Excluded</v>
          </cell>
        </row>
        <row r="468">
          <cell r="A468" t="str">
            <v>18.7</v>
          </cell>
          <cell r="C468" t="str">
            <v>Upgrading to firemens lift</v>
          </cell>
          <cell r="J468" t="str">
            <v>Item</v>
          </cell>
          <cell r="L468">
            <v>40000</v>
          </cell>
          <cell r="M468">
            <v>40000</v>
          </cell>
        </row>
        <row r="470">
          <cell r="A470" t="str">
            <v>19.</v>
          </cell>
          <cell r="C470" t="str">
            <v>Air-conditioning &amp; Ventilation</v>
          </cell>
          <cell r="F470">
            <v>1.6521550514472683E-2</v>
          </cell>
          <cell r="K470">
            <v>295000</v>
          </cell>
        </row>
        <row r="471">
          <cell r="A471" t="str">
            <v>19.1</v>
          </cell>
          <cell r="C471" t="str">
            <v xml:space="preserve">Air-conditioning </v>
          </cell>
          <cell r="J471" t="str">
            <v>m²</v>
          </cell>
          <cell r="K471">
            <v>0</v>
          </cell>
          <cell r="L471">
            <v>0</v>
          </cell>
          <cell r="M471">
            <v>0</v>
          </cell>
        </row>
        <row r="472">
          <cell r="A472" t="str">
            <v>19.2</v>
          </cell>
          <cell r="C472" t="str">
            <v>Mechanical ventilation</v>
          </cell>
          <cell r="J472" t="str">
            <v>m²</v>
          </cell>
          <cell r="K472">
            <v>0</v>
          </cell>
          <cell r="L472">
            <v>0</v>
          </cell>
          <cell r="M472">
            <v>0</v>
          </cell>
        </row>
        <row r="473">
          <cell r="A473" t="str">
            <v>19.3</v>
          </cell>
          <cell r="C473" t="str">
            <v>Bedroom and WC Extract</v>
          </cell>
          <cell r="J473" t="str">
            <v>No</v>
          </cell>
          <cell r="K473">
            <v>38</v>
          </cell>
          <cell r="L473">
            <v>2500</v>
          </cell>
          <cell r="M473">
            <v>95000</v>
          </cell>
        </row>
        <row r="474">
          <cell r="A474" t="str">
            <v>19.4</v>
          </cell>
          <cell r="C474" t="str">
            <v>Main Stair Pressurisation</v>
          </cell>
          <cell r="J474" t="str">
            <v>Item</v>
          </cell>
          <cell r="L474">
            <v>75000</v>
          </cell>
          <cell r="M474">
            <v>75000</v>
          </cell>
        </row>
        <row r="475">
          <cell r="A475" t="str">
            <v>19.5</v>
          </cell>
          <cell r="C475" t="str">
            <v>2nd Stair Pressurisation</v>
          </cell>
          <cell r="J475" t="str">
            <v>Item</v>
          </cell>
          <cell r="L475">
            <v>50000</v>
          </cell>
          <cell r="M475">
            <v>50000</v>
          </cell>
        </row>
        <row r="476">
          <cell r="A476" t="str">
            <v>19.6</v>
          </cell>
          <cell r="C476" t="str">
            <v>Relocation of existing services</v>
          </cell>
          <cell r="J476" t="str">
            <v>Item</v>
          </cell>
          <cell r="L476">
            <v>75000</v>
          </cell>
          <cell r="M476">
            <v>75000</v>
          </cell>
        </row>
        <row r="478">
          <cell r="A478" t="str">
            <v>20.</v>
          </cell>
          <cell r="C478" t="str">
            <v>Special services</v>
          </cell>
          <cell r="F478">
            <v>1.682957942236963E-2</v>
          </cell>
          <cell r="K478">
            <v>300500</v>
          </cell>
        </row>
        <row r="479">
          <cell r="A479" t="str">
            <v>20.1</v>
          </cell>
          <cell r="C479" t="str">
            <v>PABX</v>
          </cell>
          <cell r="F479" t="str">
            <v>Individual Telkom contracts</v>
          </cell>
          <cell r="J479" t="str">
            <v>Item</v>
          </cell>
          <cell r="L479">
            <v>0</v>
          </cell>
          <cell r="M479">
            <v>0</v>
          </cell>
        </row>
        <row r="480">
          <cell r="A480" t="str">
            <v>20.2</v>
          </cell>
          <cell r="C480" t="str">
            <v>Card Access control (Security Services)</v>
          </cell>
          <cell r="J480" t="str">
            <v>Item</v>
          </cell>
          <cell r="L480">
            <v>65000</v>
          </cell>
          <cell r="M480">
            <v>65000</v>
          </cell>
        </row>
        <row r="481">
          <cell r="A481" t="str">
            <v>20.3</v>
          </cell>
          <cell r="C481" t="str">
            <v>Satellite dish &amp; reticulation</v>
          </cell>
          <cell r="J481" t="str">
            <v>Item</v>
          </cell>
          <cell r="L481">
            <v>102000</v>
          </cell>
          <cell r="M481">
            <v>102000</v>
          </cell>
        </row>
        <row r="482">
          <cell r="A482" t="str">
            <v>20.4</v>
          </cell>
          <cell r="C482" t="str">
            <v>Video access system</v>
          </cell>
          <cell r="F482" t="str">
            <v>Main entrance</v>
          </cell>
          <cell r="J482" t="str">
            <v>Item</v>
          </cell>
          <cell r="M482" t="str">
            <v>Excluded</v>
          </cell>
        </row>
        <row r="483">
          <cell r="A483" t="str">
            <v>20.5</v>
          </cell>
          <cell r="C483" t="str">
            <v>Units provided with video phone</v>
          </cell>
          <cell r="F483" t="str">
            <v>2 stations/apartment</v>
          </cell>
          <cell r="J483" t="str">
            <v>No</v>
          </cell>
          <cell r="K483">
            <v>67</v>
          </cell>
          <cell r="L483" t="str">
            <v>incl above</v>
          </cell>
          <cell r="M483">
            <v>0</v>
          </cell>
        </row>
        <row r="484">
          <cell r="A484" t="str">
            <v>20.6</v>
          </cell>
          <cell r="C484" t="str">
            <v>Intercom access system</v>
          </cell>
          <cell r="F484" t="str">
            <v>Main entrance door</v>
          </cell>
          <cell r="J484" t="str">
            <v>Item</v>
          </cell>
          <cell r="L484">
            <v>15000</v>
          </cell>
          <cell r="M484">
            <v>15000</v>
          </cell>
        </row>
        <row r="485">
          <cell r="A485" t="str">
            <v>20.7</v>
          </cell>
          <cell r="C485" t="str">
            <v>Intercom access system</v>
          </cell>
          <cell r="F485" t="str">
            <v>Boston house x 2</v>
          </cell>
          <cell r="J485" t="str">
            <v>Item</v>
          </cell>
          <cell r="L485">
            <v>30000</v>
          </cell>
          <cell r="M485">
            <v>30000</v>
          </cell>
        </row>
        <row r="486">
          <cell r="A486" t="str">
            <v>20.8</v>
          </cell>
          <cell r="C486" t="str">
            <v>Camera</v>
          </cell>
          <cell r="F486" t="str">
            <v>Main entrance door &amp; BH</v>
          </cell>
          <cell r="J486" t="str">
            <v>Item</v>
          </cell>
          <cell r="L486">
            <v>30000</v>
          </cell>
          <cell r="M486">
            <v>30000</v>
          </cell>
        </row>
        <row r="487">
          <cell r="A487" t="str">
            <v>20.9</v>
          </cell>
          <cell r="C487" t="str">
            <v>Recording facility</v>
          </cell>
          <cell r="F487" t="str">
            <v>Main entrance door</v>
          </cell>
          <cell r="J487" t="str">
            <v>Item</v>
          </cell>
          <cell r="L487">
            <v>10000</v>
          </cell>
          <cell r="M487">
            <v>10000</v>
          </cell>
        </row>
        <row r="488">
          <cell r="A488" t="str">
            <v>20.10</v>
          </cell>
          <cell r="C488" t="str">
            <v>Electromagnetic lock</v>
          </cell>
          <cell r="F488" t="str">
            <v>Main entrance door &amp; BH</v>
          </cell>
          <cell r="J488" t="str">
            <v>No</v>
          </cell>
          <cell r="K488">
            <v>3</v>
          </cell>
          <cell r="L488">
            <v>5000</v>
          </cell>
          <cell r="M488">
            <v>15000</v>
          </cell>
        </row>
        <row r="489">
          <cell r="A489" t="str">
            <v>20.11</v>
          </cell>
          <cell r="C489" t="str">
            <v>Internet connection - Only sleeves</v>
          </cell>
          <cell r="F489" t="str">
            <v>Living &amp; main bedrooms</v>
          </cell>
          <cell r="J489" t="str">
            <v>No</v>
          </cell>
          <cell r="K489">
            <v>67</v>
          </cell>
          <cell r="L489">
            <v>250</v>
          </cell>
          <cell r="M489">
            <v>16750</v>
          </cell>
        </row>
        <row r="490">
          <cell r="A490" t="str">
            <v>20.12</v>
          </cell>
          <cell r="C490" t="str">
            <v>Telephone points</v>
          </cell>
          <cell r="F490" t="str">
            <v>Living &amp; main bedrooms</v>
          </cell>
          <cell r="J490" t="str">
            <v>No</v>
          </cell>
          <cell r="K490">
            <v>67</v>
          </cell>
          <cell r="L490">
            <v>250</v>
          </cell>
          <cell r="M490">
            <v>16750</v>
          </cell>
        </row>
        <row r="492">
          <cell r="C492" t="str">
            <v>Profit &amp; Attendance</v>
          </cell>
          <cell r="K492">
            <v>331189</v>
          </cell>
        </row>
        <row r="493">
          <cell r="A493" t="str">
            <v>14.</v>
          </cell>
          <cell r="C493" t="str">
            <v>Fittings</v>
          </cell>
          <cell r="K493">
            <v>0.04</v>
          </cell>
          <cell r="L493">
            <v>3070000</v>
          </cell>
          <cell r="M493">
            <v>122800</v>
          </cell>
        </row>
        <row r="494">
          <cell r="A494" t="str">
            <v>15.</v>
          </cell>
          <cell r="C494" t="str">
            <v>Electrical Installation</v>
          </cell>
          <cell r="K494">
            <v>0.04</v>
          </cell>
          <cell r="L494">
            <v>1752320</v>
          </cell>
          <cell r="M494">
            <v>70092.800000000003</v>
          </cell>
        </row>
        <row r="495">
          <cell r="A495" t="str">
            <v>16.</v>
          </cell>
          <cell r="C495" t="str">
            <v>Plumbing Installation</v>
          </cell>
          <cell r="K495">
            <v>0.04</v>
          </cell>
          <cell r="L495">
            <v>2499100</v>
          </cell>
          <cell r="M495">
            <v>99964</v>
          </cell>
        </row>
        <row r="496">
          <cell r="A496" t="str">
            <v>17.</v>
          </cell>
          <cell r="C496" t="str">
            <v>Fire Protection</v>
          </cell>
          <cell r="K496">
            <v>0.04</v>
          </cell>
          <cell r="L496">
            <v>226810</v>
          </cell>
          <cell r="M496">
            <v>9072.4</v>
          </cell>
        </row>
        <row r="497">
          <cell r="A497" t="str">
            <v>18.</v>
          </cell>
          <cell r="C497" t="str">
            <v>Lifts &amp; escalators</v>
          </cell>
          <cell r="K497">
            <v>0.04</v>
          </cell>
          <cell r="L497">
            <v>135997</v>
          </cell>
          <cell r="M497">
            <v>5439.88</v>
          </cell>
        </row>
        <row r="498">
          <cell r="A498" t="str">
            <v>19.</v>
          </cell>
          <cell r="C498" t="str">
            <v>Air-conditioning &amp; Ventilation</v>
          </cell>
          <cell r="K498">
            <v>0.04</v>
          </cell>
          <cell r="L498">
            <v>295000</v>
          </cell>
          <cell r="M498">
            <v>11800</v>
          </cell>
        </row>
        <row r="499">
          <cell r="A499" t="str">
            <v>20.</v>
          </cell>
          <cell r="C499" t="str">
            <v>Special services</v>
          </cell>
          <cell r="K499">
            <v>0.04</v>
          </cell>
          <cell r="L499">
            <v>300500</v>
          </cell>
          <cell r="M499">
            <v>12020</v>
          </cell>
        </row>
        <row r="501">
          <cell r="C501" t="str">
            <v>Builder's Work</v>
          </cell>
          <cell r="K501">
            <v>413986</v>
          </cell>
        </row>
        <row r="502">
          <cell r="A502" t="str">
            <v>14.</v>
          </cell>
          <cell r="C502" t="str">
            <v>Fittings</v>
          </cell>
          <cell r="K502">
            <v>0.05</v>
          </cell>
          <cell r="L502">
            <v>3070000</v>
          </cell>
          <cell r="M502">
            <v>153500</v>
          </cell>
        </row>
        <row r="503">
          <cell r="A503" t="str">
            <v>15.</v>
          </cell>
          <cell r="C503" t="str">
            <v>Electrical Installation</v>
          </cell>
          <cell r="K503">
            <v>0.05</v>
          </cell>
          <cell r="L503">
            <v>1752320</v>
          </cell>
          <cell r="M503">
            <v>87616</v>
          </cell>
        </row>
        <row r="504">
          <cell r="A504" t="str">
            <v>16.</v>
          </cell>
          <cell r="C504" t="str">
            <v>Plumbing Installation</v>
          </cell>
          <cell r="K504">
            <v>0.05</v>
          </cell>
          <cell r="L504">
            <v>2499100</v>
          </cell>
          <cell r="M504">
            <v>124955</v>
          </cell>
        </row>
        <row r="505">
          <cell r="A505" t="str">
            <v>17.</v>
          </cell>
          <cell r="C505" t="str">
            <v>Fire Protection</v>
          </cell>
          <cell r="K505">
            <v>0.05</v>
          </cell>
          <cell r="L505">
            <v>226810</v>
          </cell>
          <cell r="M505">
            <v>11340.5</v>
          </cell>
        </row>
        <row r="506">
          <cell r="A506" t="str">
            <v>18.</v>
          </cell>
          <cell r="C506" t="str">
            <v>Lifts &amp; escalators</v>
          </cell>
          <cell r="K506">
            <v>0.05</v>
          </cell>
          <cell r="L506">
            <v>135997</v>
          </cell>
          <cell r="M506">
            <v>6799.85</v>
          </cell>
        </row>
        <row r="507">
          <cell r="A507" t="str">
            <v>19.</v>
          </cell>
          <cell r="C507" t="str">
            <v>Air-conditioning &amp; Ventilation</v>
          </cell>
          <cell r="K507">
            <v>0.05</v>
          </cell>
          <cell r="L507">
            <v>295000</v>
          </cell>
          <cell r="M507">
            <v>14750</v>
          </cell>
        </row>
        <row r="508">
          <cell r="A508" t="str">
            <v>20.</v>
          </cell>
          <cell r="C508" t="str">
            <v>Special services</v>
          </cell>
          <cell r="K508">
            <v>0.05</v>
          </cell>
          <cell r="L508">
            <v>300500</v>
          </cell>
          <cell r="M508">
            <v>15025</v>
          </cell>
        </row>
        <row r="510">
          <cell r="A510" t="str">
            <v>G</v>
          </cell>
          <cell r="C510" t="str">
            <v>EXTERNAL WORKS</v>
          </cell>
        </row>
        <row r="512">
          <cell r="A512" t="str">
            <v>21.</v>
          </cell>
          <cell r="C512" t="str">
            <v>Soil drainage</v>
          </cell>
          <cell r="F512">
            <v>0</v>
          </cell>
          <cell r="K512">
            <v>0</v>
          </cell>
        </row>
        <row r="514">
          <cell r="A514" t="str">
            <v>21.1</v>
          </cell>
          <cell r="C514" t="str">
            <v>Soil drains</v>
          </cell>
          <cell r="J514" t="str">
            <v>m</v>
          </cell>
          <cell r="K514">
            <v>0</v>
          </cell>
          <cell r="L514">
            <v>0</v>
          </cell>
          <cell r="M514">
            <v>0</v>
          </cell>
        </row>
        <row r="515">
          <cell r="A515" t="str">
            <v>21.2</v>
          </cell>
          <cell r="C515" t="str">
            <v>Inspection chambers</v>
          </cell>
          <cell r="J515" t="str">
            <v>No</v>
          </cell>
          <cell r="K515">
            <v>0</v>
          </cell>
          <cell r="L515">
            <v>0</v>
          </cell>
          <cell r="M515">
            <v>0</v>
          </cell>
        </row>
        <row r="516">
          <cell r="A516" t="str">
            <v>21.3</v>
          </cell>
          <cell r="B516">
            <v>170</v>
          </cell>
          <cell r="C516" t="str">
            <v>Municipal connection</v>
          </cell>
          <cell r="J516" t="str">
            <v>Item</v>
          </cell>
          <cell r="K516">
            <v>0</v>
          </cell>
          <cell r="L516">
            <v>0</v>
          </cell>
          <cell r="M516">
            <v>0</v>
          </cell>
        </row>
        <row r="518">
          <cell r="A518" t="str">
            <v>22.</v>
          </cell>
          <cell r="C518" t="str">
            <v>Stormwater drainage</v>
          </cell>
          <cell r="F518">
            <v>0</v>
          </cell>
          <cell r="K518">
            <v>0</v>
          </cell>
        </row>
        <row r="520">
          <cell r="A520">
            <v>22.1</v>
          </cell>
          <cell r="C520" t="str">
            <v>Surface water channels</v>
          </cell>
          <cell r="J520" t="str">
            <v>m</v>
          </cell>
          <cell r="K520">
            <v>0</v>
          </cell>
          <cell r="L520">
            <v>0</v>
          </cell>
          <cell r="M520">
            <v>0</v>
          </cell>
        </row>
        <row r="521">
          <cell r="A521">
            <v>22.2</v>
          </cell>
          <cell r="C521" t="str">
            <v>Stormwater drains</v>
          </cell>
          <cell r="J521" t="str">
            <v>m</v>
          </cell>
          <cell r="K521">
            <v>0</v>
          </cell>
          <cell r="L521">
            <v>0</v>
          </cell>
          <cell r="M521">
            <v>0</v>
          </cell>
        </row>
        <row r="522">
          <cell r="A522">
            <v>22.3</v>
          </cell>
          <cell r="C522" t="str">
            <v>Catchpits</v>
          </cell>
          <cell r="J522" t="str">
            <v>No</v>
          </cell>
          <cell r="K522">
            <v>0</v>
          </cell>
          <cell r="L522">
            <v>0</v>
          </cell>
          <cell r="M522">
            <v>0</v>
          </cell>
        </row>
        <row r="523">
          <cell r="A523">
            <v>22.4</v>
          </cell>
          <cell r="C523" t="str">
            <v>Inspection chambers</v>
          </cell>
          <cell r="J523" t="str">
            <v>No</v>
          </cell>
          <cell r="K523">
            <v>0</v>
          </cell>
          <cell r="L523">
            <v>0</v>
          </cell>
          <cell r="M523">
            <v>0</v>
          </cell>
        </row>
        <row r="524">
          <cell r="A524">
            <v>22.5</v>
          </cell>
          <cell r="B524">
            <v>169</v>
          </cell>
          <cell r="C524" t="str">
            <v>Municipal connection</v>
          </cell>
          <cell r="J524" t="str">
            <v>Item</v>
          </cell>
          <cell r="K524">
            <v>0</v>
          </cell>
          <cell r="L524">
            <v>0</v>
          </cell>
          <cell r="M524">
            <v>0</v>
          </cell>
        </row>
        <row r="526">
          <cell r="A526" t="str">
            <v>23.</v>
          </cell>
          <cell r="C526" t="str">
            <v>External Works</v>
          </cell>
          <cell r="F526">
            <v>0</v>
          </cell>
          <cell r="K526">
            <v>0</v>
          </cell>
        </row>
        <row r="527">
          <cell r="M527" t="str">
            <v xml:space="preserve"> </v>
          </cell>
        </row>
        <row r="528">
          <cell r="A528">
            <v>23.1</v>
          </cell>
          <cell r="C528" t="str">
            <v>External water reticulation</v>
          </cell>
          <cell r="E528" t="str">
            <v>Included with Plumbing &amp; Drainage</v>
          </cell>
          <cell r="J528" t="str">
            <v>Note</v>
          </cell>
          <cell r="M528">
            <v>0</v>
          </cell>
        </row>
        <row r="530">
          <cell r="A530">
            <v>23.2</v>
          </cell>
          <cell r="C530" t="str">
            <v>External fire mains</v>
          </cell>
          <cell r="E530" t="str">
            <v>Included with Fire Protection</v>
          </cell>
          <cell r="J530" t="str">
            <v>Note</v>
          </cell>
          <cell r="M530">
            <v>0</v>
          </cell>
        </row>
        <row r="532">
          <cell r="A532">
            <v>23.3</v>
          </cell>
          <cell r="C532" t="str">
            <v>Site Lighting</v>
          </cell>
          <cell r="E532" t="str">
            <v>Included with Electrical Installation</v>
          </cell>
          <cell r="J532" t="str">
            <v>Note</v>
          </cell>
          <cell r="M532">
            <v>0</v>
          </cell>
        </row>
        <row r="534">
          <cell r="A534">
            <v>23.4</v>
          </cell>
          <cell r="C534" t="str">
            <v>Other mains &amp; services</v>
          </cell>
          <cell r="E534" t="str">
            <v>Included with relevant items</v>
          </cell>
          <cell r="J534" t="str">
            <v>Note</v>
          </cell>
          <cell r="M534">
            <v>0</v>
          </cell>
        </row>
        <row r="536">
          <cell r="A536" t="str">
            <v>H</v>
          </cell>
          <cell r="C536" t="str">
            <v>ALTERATIONS</v>
          </cell>
        </row>
        <row r="538">
          <cell r="A538" t="str">
            <v>24.</v>
          </cell>
          <cell r="C538" t="str">
            <v>Alterations</v>
          </cell>
          <cell r="F538">
            <v>3.787909887767147E-2</v>
          </cell>
          <cell r="K538">
            <v>676349</v>
          </cell>
        </row>
        <row r="540">
          <cell r="A540">
            <v>24.1</v>
          </cell>
          <cell r="C540" t="str">
            <v>Alterations as detail build-up elsewhere</v>
          </cell>
          <cell r="J540" t="str">
            <v>m²</v>
          </cell>
          <cell r="K540">
            <v>5711</v>
          </cell>
          <cell r="L540">
            <v>100</v>
          </cell>
          <cell r="M540">
            <v>571100</v>
          </cell>
        </row>
        <row r="541">
          <cell r="A541" t="str">
            <v>24.1.1</v>
          </cell>
          <cell r="C541" t="str">
            <v>Building up of openings</v>
          </cell>
          <cell r="J541" t="str">
            <v>m²</v>
          </cell>
          <cell r="K541">
            <v>0</v>
          </cell>
          <cell r="L541">
            <v>600</v>
          </cell>
          <cell r="M541">
            <v>0</v>
          </cell>
          <cell r="O541">
            <v>12600</v>
          </cell>
        </row>
        <row r="544">
          <cell r="A544">
            <v>24.2</v>
          </cell>
          <cell r="C544" t="str">
            <v>Break-up and remove slabs to create double volume for voids &amp; stairs</v>
          </cell>
          <cell r="J544" t="str">
            <v>m²</v>
          </cell>
          <cell r="K544">
            <v>82.830000000000013</v>
          </cell>
          <cell r="L544">
            <v>300</v>
          </cell>
          <cell r="M544">
            <v>24849</v>
          </cell>
        </row>
        <row r="546">
          <cell r="A546">
            <v>24.3</v>
          </cell>
          <cell r="C546" t="str">
            <v>Upgrading of fins</v>
          </cell>
          <cell r="J546" t="str">
            <v>m²</v>
          </cell>
          <cell r="K546">
            <v>1008</v>
          </cell>
          <cell r="L546">
            <v>50</v>
          </cell>
          <cell r="M546">
            <v>50400</v>
          </cell>
        </row>
        <row r="548">
          <cell r="A548">
            <v>24.4</v>
          </cell>
          <cell r="C548" t="str">
            <v>Upgrading of main foyer</v>
          </cell>
          <cell r="J548" t="str">
            <v>m²</v>
          </cell>
          <cell r="K548">
            <v>100</v>
          </cell>
          <cell r="L548">
            <v>300</v>
          </cell>
          <cell r="M548">
            <v>30000</v>
          </cell>
        </row>
        <row r="550">
          <cell r="O550">
            <v>45862.37025</v>
          </cell>
          <cell r="P550">
            <v>127040</v>
          </cell>
        </row>
        <row r="552">
          <cell r="P552">
            <v>81177.629749999993</v>
          </cell>
        </row>
        <row r="553">
          <cell r="A553" t="str">
            <v>SUMMARY</v>
          </cell>
        </row>
        <row r="555">
          <cell r="A555" t="str">
            <v>A</v>
          </cell>
          <cell r="C555" t="str">
            <v>PRELIMINARIES</v>
          </cell>
          <cell r="H555">
            <v>0</v>
          </cell>
          <cell r="I555">
            <v>0</v>
          </cell>
          <cell r="M555">
            <v>0</v>
          </cell>
        </row>
        <row r="557">
          <cell r="A557" t="str">
            <v>B</v>
          </cell>
          <cell r="C557" t="str">
            <v>SUB-STRUCTURE</v>
          </cell>
          <cell r="H557">
            <v>0</v>
          </cell>
          <cell r="I557">
            <v>0</v>
          </cell>
          <cell r="M557">
            <v>0</v>
          </cell>
        </row>
        <row r="558">
          <cell r="A558" t="str">
            <v>2.</v>
          </cell>
          <cell r="C558" t="str">
            <v>Piling</v>
          </cell>
          <cell r="H558">
            <v>0</v>
          </cell>
          <cell r="I558">
            <v>0</v>
          </cell>
          <cell r="K558">
            <v>0</v>
          </cell>
        </row>
        <row r="559">
          <cell r="A559" t="str">
            <v>3.</v>
          </cell>
          <cell r="C559" t="str">
            <v>Foundations</v>
          </cell>
          <cell r="H559">
            <v>0</v>
          </cell>
          <cell r="I559">
            <v>0</v>
          </cell>
          <cell r="K559">
            <v>0</v>
          </cell>
        </row>
        <row r="560">
          <cell r="A560" t="str">
            <v>4.</v>
          </cell>
          <cell r="C560" t="str">
            <v>Basement</v>
          </cell>
          <cell r="H560">
            <v>0</v>
          </cell>
          <cell r="I560">
            <v>0</v>
          </cell>
          <cell r="K560">
            <v>0</v>
          </cell>
        </row>
        <row r="562">
          <cell r="A562" t="str">
            <v>C</v>
          </cell>
          <cell r="C562" t="str">
            <v>SUPERSTRUCTURE</v>
          </cell>
          <cell r="H562">
            <v>0.2614717946049801</v>
          </cell>
          <cell r="I562">
            <v>817.4927333216599</v>
          </cell>
          <cell r="M562">
            <v>4668701</v>
          </cell>
        </row>
        <row r="563">
          <cell r="A563" t="str">
            <v>5.</v>
          </cell>
          <cell r="C563" t="str">
            <v>Ground floor construction</v>
          </cell>
          <cell r="H563">
            <v>0</v>
          </cell>
          <cell r="I563">
            <v>0</v>
          </cell>
          <cell r="K563">
            <v>0</v>
          </cell>
        </row>
        <row r="564">
          <cell r="A564" t="str">
            <v>6.</v>
          </cell>
          <cell r="C564" t="str">
            <v>Structural Frame</v>
          </cell>
          <cell r="H564">
            <v>4.4228750779803185E-2</v>
          </cell>
          <cell r="I564">
            <v>138.28138679740852</v>
          </cell>
          <cell r="K564">
            <v>789725</v>
          </cell>
        </row>
        <row r="565">
          <cell r="A565" t="str">
            <v>7.</v>
          </cell>
          <cell r="C565" t="str">
            <v>External Envelope</v>
          </cell>
          <cell r="H565">
            <v>0.11116399251836986</v>
          </cell>
          <cell r="I565">
            <v>347.55471896340396</v>
          </cell>
          <cell r="K565">
            <v>1984885</v>
          </cell>
        </row>
        <row r="566">
          <cell r="A566" t="str">
            <v>8.</v>
          </cell>
          <cell r="C566" t="str">
            <v>Roofs</v>
          </cell>
          <cell r="H566">
            <v>1.3230177625709818E-2</v>
          </cell>
          <cell r="I566">
            <v>41.364209420416742</v>
          </cell>
          <cell r="K566">
            <v>236231</v>
          </cell>
        </row>
        <row r="567">
          <cell r="A567" t="str">
            <v>9.</v>
          </cell>
          <cell r="C567" t="str">
            <v>Upper Floors (Load bearing structures only)</v>
          </cell>
          <cell r="H567">
            <v>0</v>
          </cell>
          <cell r="I567">
            <v>0</v>
          </cell>
          <cell r="K567">
            <v>0</v>
          </cell>
        </row>
        <row r="568">
          <cell r="A568" t="str">
            <v>10.</v>
          </cell>
          <cell r="C568" t="str">
            <v>Internal divisions</v>
          </cell>
          <cell r="H568">
            <v>9.2848873681097219E-2</v>
          </cell>
          <cell r="I568">
            <v>290.29241814043075</v>
          </cell>
          <cell r="K568">
            <v>1657860</v>
          </cell>
        </row>
        <row r="570">
          <cell r="A570" t="str">
            <v>D</v>
          </cell>
          <cell r="C570" t="str">
            <v>INTERNAL FINISHES</v>
          </cell>
          <cell r="H570">
            <v>0.19520715980153305</v>
          </cell>
          <cell r="I570">
            <v>610.31605673262129</v>
          </cell>
          <cell r="M570">
            <v>3485515</v>
          </cell>
        </row>
        <row r="571">
          <cell r="A571" t="str">
            <v>11.</v>
          </cell>
          <cell r="C571" t="str">
            <v>Floor finishes</v>
          </cell>
          <cell r="H571">
            <v>7.5286521489468738E-2</v>
          </cell>
          <cell r="I571">
            <v>235.38364559621783</v>
          </cell>
          <cell r="K571">
            <v>1344276</v>
          </cell>
        </row>
        <row r="572">
          <cell r="A572" t="str">
            <v>12.</v>
          </cell>
          <cell r="C572" t="str">
            <v>Internal wall finishes</v>
          </cell>
          <cell r="H572">
            <v>6.9647408269971317E-2</v>
          </cell>
          <cell r="I572">
            <v>217.75293293643844</v>
          </cell>
          <cell r="K572">
            <v>1243587</v>
          </cell>
        </row>
        <row r="573">
          <cell r="A573" t="str">
            <v>13.</v>
          </cell>
          <cell r="C573" t="str">
            <v>Ceilings</v>
          </cell>
          <cell r="H573">
            <v>5.0273230042092991E-2</v>
          </cell>
          <cell r="I573">
            <v>157.17947819996499</v>
          </cell>
          <cell r="K573">
            <v>897652</v>
          </cell>
        </row>
        <row r="575">
          <cell r="A575" t="str">
            <v>E</v>
          </cell>
          <cell r="C575" t="str">
            <v>FITTINGS</v>
          </cell>
          <cell r="H575">
            <v>0.17193613586247841</v>
          </cell>
          <cell r="I575">
            <v>537.55909648047623</v>
          </cell>
          <cell r="M575">
            <v>3070000</v>
          </cell>
        </row>
        <row r="576">
          <cell r="A576" t="str">
            <v>14.</v>
          </cell>
          <cell r="C576" t="str">
            <v>Fittings</v>
          </cell>
          <cell r="K576">
            <v>3070000</v>
          </cell>
        </row>
        <row r="578">
          <cell r="A578" t="str">
            <v>F</v>
          </cell>
          <cell r="C578" t="str">
            <v>SERVICES</v>
          </cell>
          <cell r="H578">
            <v>0.33350581085333697</v>
          </cell>
          <cell r="I578">
            <v>1042.7074067588865</v>
          </cell>
          <cell r="M578">
            <v>5954902</v>
          </cell>
        </row>
        <row r="579">
          <cell r="A579" t="str">
            <v>15.</v>
          </cell>
          <cell r="C579" t="str">
            <v>Electrical Installation</v>
          </cell>
          <cell r="H579">
            <v>9.8139130161087357E-2</v>
          </cell>
          <cell r="I579">
            <v>306.83242864647173</v>
          </cell>
          <cell r="K579">
            <v>1752320</v>
          </cell>
        </row>
        <row r="580">
          <cell r="A580" t="str">
            <v>16.</v>
          </cell>
          <cell r="C580" t="str">
            <v>Plumbing Installation</v>
          </cell>
          <cell r="H580">
            <v>0.13996273522277519</v>
          </cell>
          <cell r="I580">
            <v>437.59411661705479</v>
          </cell>
          <cell r="K580">
            <v>2499100</v>
          </cell>
        </row>
        <row r="581">
          <cell r="A581" t="str">
            <v>17.</v>
          </cell>
          <cell r="C581" t="str">
            <v>Fire Protection</v>
          </cell>
          <cell r="H581">
            <v>1.2702552109110336E-2</v>
          </cell>
          <cell r="I581">
            <v>39.714585886884961</v>
          </cell>
          <cell r="K581">
            <v>226810</v>
          </cell>
        </row>
        <row r="582">
          <cell r="A582" t="str">
            <v>18.</v>
          </cell>
          <cell r="C582" t="str">
            <v>Lifts &amp; escalators</v>
          </cell>
          <cell r="H582">
            <v>7.6165467976838687E-3</v>
          </cell>
          <cell r="I582">
            <v>23.813167571353528</v>
          </cell>
          <cell r="K582">
            <v>135997</v>
          </cell>
        </row>
        <row r="583">
          <cell r="A583" t="str">
            <v>19.</v>
          </cell>
          <cell r="C583" t="str">
            <v>Air-conditioning &amp; Ventilation</v>
          </cell>
          <cell r="H583">
            <v>1.6521550514472683E-2</v>
          </cell>
          <cell r="I583">
            <v>51.654701453335669</v>
          </cell>
          <cell r="K583">
            <v>295000</v>
          </cell>
        </row>
        <row r="584">
          <cell r="A584" t="str">
            <v>20.</v>
          </cell>
          <cell r="C584" t="str">
            <v>Special services</v>
          </cell>
          <cell r="H584">
            <v>1.682957942236963E-2</v>
          </cell>
          <cell r="I584">
            <v>52.617755209245317</v>
          </cell>
          <cell r="K584">
            <v>300500</v>
          </cell>
        </row>
        <row r="585">
          <cell r="C585" t="str">
            <v>Profit &amp; Attendance</v>
          </cell>
          <cell r="H585">
            <v>1.8548324723178619E-2</v>
          </cell>
          <cell r="I585">
            <v>57.991420066538261</v>
          </cell>
          <cell r="K585">
            <v>331189</v>
          </cell>
        </row>
        <row r="586">
          <cell r="C586" t="str">
            <v>Builder's Work</v>
          </cell>
          <cell r="H586">
            <v>2.318539190265928E-2</v>
          </cell>
          <cell r="I586">
            <v>72.489231308002104</v>
          </cell>
          <cell r="K586">
            <v>413986</v>
          </cell>
        </row>
        <row r="588">
          <cell r="A588" t="str">
            <v>G</v>
          </cell>
          <cell r="C588" t="str">
            <v>EXTERNAL WORKS</v>
          </cell>
          <cell r="H588">
            <v>0</v>
          </cell>
          <cell r="I588">
            <v>0</v>
          </cell>
          <cell r="M588">
            <v>0</v>
          </cell>
        </row>
        <row r="589">
          <cell r="A589" t="str">
            <v>21.</v>
          </cell>
          <cell r="C589" t="str">
            <v>Soil drainage</v>
          </cell>
          <cell r="H589">
            <v>0</v>
          </cell>
          <cell r="I589">
            <v>0</v>
          </cell>
          <cell r="K589">
            <v>0</v>
          </cell>
        </row>
        <row r="590">
          <cell r="A590" t="str">
            <v>22.</v>
          </cell>
          <cell r="C590" t="str">
            <v>Stormwater drainage</v>
          </cell>
          <cell r="H590">
            <v>0</v>
          </cell>
          <cell r="I590">
            <v>0</v>
          </cell>
          <cell r="K590">
            <v>0</v>
          </cell>
        </row>
        <row r="591">
          <cell r="A591" t="str">
            <v>23.</v>
          </cell>
          <cell r="C591" t="str">
            <v>External Works</v>
          </cell>
          <cell r="H591">
            <v>0</v>
          </cell>
          <cell r="I591">
            <v>0</v>
          </cell>
          <cell r="K591">
            <v>0</v>
          </cell>
        </row>
        <row r="593">
          <cell r="A593" t="str">
            <v>H</v>
          </cell>
          <cell r="C593" t="str">
            <v>ALTERATIONS</v>
          </cell>
          <cell r="H593">
            <v>3.787909887767147E-2</v>
          </cell>
          <cell r="I593">
            <v>118.42917177376992</v>
          </cell>
          <cell r="M593">
            <v>676349</v>
          </cell>
        </row>
        <row r="594">
          <cell r="A594" t="str">
            <v>24.</v>
          </cell>
          <cell r="C594" t="str">
            <v>Alterations</v>
          </cell>
          <cell r="K594">
            <v>676349</v>
          </cell>
        </row>
        <row r="596">
          <cell r="C596" t="str">
            <v>SUB-TOTAL</v>
          </cell>
          <cell r="H596">
            <v>1</v>
          </cell>
          <cell r="I596">
            <v>3126.5044650674135</v>
          </cell>
          <cell r="M596">
            <v>17855467</v>
          </cell>
        </row>
        <row r="598">
          <cell r="A598" t="str">
            <v>H</v>
          </cell>
          <cell r="C598" t="str">
            <v>CONTINGENCIES</v>
          </cell>
          <cell r="I598">
            <v>156.32522325337069</v>
          </cell>
          <cell r="K598">
            <v>0.05</v>
          </cell>
          <cell r="M598">
            <v>892773.35000000009</v>
          </cell>
        </row>
        <row r="599">
          <cell r="C599" t="str">
            <v>ESTIMATED CURRENT CONSTRUCTION COST</v>
          </cell>
          <cell r="I599">
            <v>3282.8296883207845</v>
          </cell>
          <cell r="M599">
            <v>18748240.350000001</v>
          </cell>
        </row>
        <row r="601">
          <cell r="A601" t="str">
            <v>J</v>
          </cell>
          <cell r="C601" t="str">
            <v>ESCALATION</v>
          </cell>
        </row>
        <row r="602">
          <cell r="C602" t="str">
            <v xml:space="preserve">   Design Start</v>
          </cell>
          <cell r="D602">
            <v>7.0000000000000007E-2</v>
          </cell>
          <cell r="E602" t="str">
            <v>x</v>
          </cell>
          <cell r="F602">
            <v>0</v>
          </cell>
          <cell r="G602" t="str">
            <v>months</v>
          </cell>
          <cell r="I602">
            <v>0</v>
          </cell>
          <cell r="K602">
            <v>0</v>
          </cell>
        </row>
        <row r="603">
          <cell r="C603" t="str">
            <v xml:space="preserve">   Pre-contract</v>
          </cell>
          <cell r="D603">
            <v>7.0000000000000007E-2</v>
          </cell>
          <cell r="E603" t="str">
            <v>x</v>
          </cell>
          <cell r="F603">
            <v>0</v>
          </cell>
          <cell r="G603" t="str">
            <v>months</v>
          </cell>
          <cell r="I603">
            <v>0</v>
          </cell>
          <cell r="K603">
            <v>0</v>
          </cell>
        </row>
        <row r="604">
          <cell r="C604" t="str">
            <v xml:space="preserve">   Contract</v>
          </cell>
          <cell r="D604">
            <v>7.0000000000000007E-2</v>
          </cell>
          <cell r="E604" t="str">
            <v>x</v>
          </cell>
          <cell r="F604">
            <v>0</v>
          </cell>
          <cell r="G604" t="str">
            <v>months</v>
          </cell>
          <cell r="H604">
            <v>0.6</v>
          </cell>
          <cell r="I604">
            <v>0</v>
          </cell>
          <cell r="K604">
            <v>0</v>
          </cell>
          <cell r="M604">
            <v>0</v>
          </cell>
        </row>
        <row r="605">
          <cell r="C605" t="str">
            <v>ESTIMATED FINAL CONSTRUCTION COST</v>
          </cell>
          <cell r="I605">
            <v>3282.8296883207845</v>
          </cell>
          <cell r="M605">
            <v>18748240.350000001</v>
          </cell>
        </row>
        <row r="607">
          <cell r="A607" t="str">
            <v>K</v>
          </cell>
          <cell r="C607" t="str">
            <v>PROFESSIONAL FEES</v>
          </cell>
          <cell r="I607">
            <v>350.20136578532657</v>
          </cell>
          <cell r="M607">
            <v>2000000</v>
          </cell>
        </row>
        <row r="608">
          <cell r="C608" t="str">
            <v>Professional fees @ tariff</v>
          </cell>
          <cell r="H608">
            <v>0</v>
          </cell>
          <cell r="I608">
            <v>0</v>
          </cell>
          <cell r="K608">
            <v>0</v>
          </cell>
        </row>
        <row r="609">
          <cell r="C609" t="str">
            <v>Add for alteration work on above</v>
          </cell>
          <cell r="H609">
            <v>0</v>
          </cell>
          <cell r="I609">
            <v>0</v>
          </cell>
          <cell r="K609">
            <v>0</v>
          </cell>
        </row>
        <row r="610">
          <cell r="C610" t="str">
            <v>Disbursements</v>
          </cell>
          <cell r="H610">
            <v>0</v>
          </cell>
          <cell r="I610">
            <v>0</v>
          </cell>
          <cell r="K610">
            <v>0</v>
          </cell>
        </row>
        <row r="613">
          <cell r="A613" t="str">
            <v>L</v>
          </cell>
          <cell r="C613" t="str">
            <v>ESTIMATED FINAL CONSTRUCTION COST INCL. PROF. FEES &amp; TAXES</v>
          </cell>
          <cell r="K613">
            <v>5711</v>
          </cell>
          <cell r="L613">
            <v>3633.0310541061112</v>
          </cell>
          <cell r="M613">
            <v>20748240.350000001</v>
          </cell>
        </row>
        <row r="617">
          <cell r="M617">
            <v>18033774</v>
          </cell>
        </row>
        <row r="618">
          <cell r="M618">
            <v>2714466.3500000015</v>
          </cell>
        </row>
        <row r="620">
          <cell r="M620">
            <v>0.13082875001493807</v>
          </cell>
        </row>
      </sheetData>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printed Cover"/>
      <sheetName val="Cover"/>
      <sheetName val="Flysheets"/>
      <sheetName val="Contents"/>
      <sheetName val="QC"/>
      <sheetName val="Notes"/>
      <sheetName val="Summ - Exec"/>
      <sheetName val="TPC"/>
      <sheetName val="I&amp;R"/>
      <sheetName val="Escalation"/>
      <sheetName val="Spec"/>
      <sheetName val="Areas"/>
      <sheetName val="EA - Base Build"/>
      <sheetName val="EA - Site Works"/>
      <sheetName val="EA - TI"/>
      <sheetName val="Rates"/>
      <sheetName val="Summ - Base"/>
      <sheetName val="Summ - TI "/>
      <sheetName val="Trades"/>
      <sheetName val="Fee Summary"/>
      <sheetName val="Summ - Total"/>
      <sheetName val="Summ - comb"/>
      <sheetName val="PM "/>
      <sheetName val="Arch"/>
      <sheetName val="QS"/>
      <sheetName val="QS (SERV A+B)"/>
      <sheetName val="Civil and structural"/>
      <sheetName val="Mechanical"/>
      <sheetName val="Electrical"/>
      <sheetName val="Fire Consultant"/>
      <sheetName val="Imports"/>
    </sheetNames>
    <sheetDataSet>
      <sheetData sheetId="0"/>
      <sheetData sheetId="1"/>
      <sheetData sheetId="2"/>
      <sheetData sheetId="3"/>
      <sheetData sheetId="4"/>
      <sheetData sheetId="5">
        <row r="1">
          <cell r="A1" t="str">
            <v>AIRLINE OFFICES, KOTOKA AIRPORT</v>
          </cell>
        </row>
      </sheetData>
      <sheetData sheetId="6"/>
      <sheetData sheetId="7"/>
      <sheetData sheetId="8"/>
      <sheetData sheetId="9"/>
      <sheetData sheetId="10"/>
      <sheetData sheetId="11"/>
      <sheetData sheetId="12"/>
      <sheetData sheetId="13"/>
      <sheetData sheetId="14"/>
      <sheetData sheetId="15"/>
      <sheetData sheetId="16"/>
      <sheetData sheetId="17"/>
      <sheetData sheetId="18">
        <row r="9">
          <cell r="A9" t="str">
            <v>Preliminaries</v>
          </cell>
        </row>
      </sheetData>
      <sheetData sheetId="19"/>
      <sheetData sheetId="20"/>
      <sheetData sheetId="21"/>
      <sheetData sheetId="22"/>
      <sheetData sheetId="23"/>
      <sheetData sheetId="24"/>
      <sheetData sheetId="25"/>
      <sheetData sheetId="26"/>
      <sheetData sheetId="27"/>
      <sheetData sheetId="28"/>
      <sheetData sheetId="29"/>
      <sheetData sheetId="30">
        <row r="9">
          <cell r="A9" t="str">
            <v>Aluminum Frames &amp; Glazing</v>
          </cell>
        </row>
        <row r="10">
          <cell r="A10" t="str">
            <v>HVAC</v>
          </cell>
        </row>
        <row r="11">
          <cell r="A11" t="str">
            <v>Light Fittings</v>
          </cell>
        </row>
        <row r="12">
          <cell r="A12" t="str">
            <v>Electrical components</v>
          </cell>
        </row>
        <row r="13">
          <cell r="A13" t="str">
            <v>Tiles</v>
          </cell>
        </row>
        <row r="14">
          <cell r="A14" t="str">
            <v>Reinforcing Steel</v>
          </cell>
        </row>
        <row r="15">
          <cell r="A15" t="str">
            <v>Structural steelwork</v>
          </cell>
        </row>
        <row r="16">
          <cell r="A16" t="str">
            <v>Copper Cabling</v>
          </cell>
        </row>
        <row r="17">
          <cell r="A17" t="str">
            <v>Imported Doors</v>
          </cell>
        </row>
        <row r="18">
          <cell r="A18" t="str">
            <v>Formwork</v>
          </cell>
        </row>
        <row r="19">
          <cell r="A19" t="str">
            <v>Solar Water Geysers</v>
          </cell>
        </row>
        <row r="20">
          <cell r="A20" t="str">
            <v>Lifts</v>
          </cell>
        </row>
        <row r="21">
          <cell r="A21" t="str">
            <v>Roof Sheeting</v>
          </cell>
        </row>
        <row r="22">
          <cell r="A22" t="str">
            <v>Metalwork</v>
          </cell>
        </row>
        <row r="23">
          <cell r="A23" t="str">
            <v>Paintwork</v>
          </cell>
        </row>
        <row r="24">
          <cell r="A24" t="str">
            <v>Fire Protection</v>
          </cell>
        </row>
        <row r="25">
          <cell r="A25" t="str">
            <v>Plumbing fittings &amp; Pipes</v>
          </cell>
        </row>
        <row r="26">
          <cell r="A26" t="str">
            <v>Gypsum boards</v>
          </cell>
        </row>
        <row r="27">
          <cell r="A27" t="str">
            <v>Ceilings</v>
          </cell>
        </row>
        <row r="28">
          <cell r="A28" t="str">
            <v>Storage tanks</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T-INPUT"/>
      <sheetName val="CRT-SUM"/>
      <sheetName val="CRT-DETAIL"/>
      <sheetName val="CRT-JBCC"/>
      <sheetName val="Haylett (3)"/>
      <sheetName val="Haylett (2)"/>
      <sheetName val="Haylett"/>
      <sheetName val="Sheet1"/>
      <sheetName val="FR-BLDRSWRK-DETAIL"/>
      <sheetName val="FR-INDEX - GENERAL INFO"/>
      <sheetName val="FR-FINAL-SUM"/>
      <sheetName val="FR-SUMMERY"/>
      <sheetName val="FR-PROVSNL-SUM-DETAIL"/>
      <sheetName val="FR-PROFF-FEES"/>
      <sheetName val="FR-VO.-IUC."/>
      <sheetName val="FR-S.I.-"/>
      <sheetName val="VAT"/>
      <sheetName val="Construction Cashflow"/>
      <sheetName val="prof-fee-cashflow"/>
      <sheetName val="Project cashflow"/>
      <sheetName val="FR_SUMMERY"/>
      <sheetName val="FR_PROVSNL_SUM_DETAIL"/>
      <sheetName val="Sensitivities"/>
      <sheetName val="Imports"/>
      <sheetName val="Trades"/>
      <sheetName val="Notes"/>
      <sheetName val="Summary "/>
      <sheetName val="I&amp;R"/>
      <sheetName val="Control"/>
      <sheetName val="NPV"/>
      <sheetName val="Cashflow"/>
      <sheetName val="FR-PRLIMS-DETAIL"/>
      <sheetName val="Index"/>
      <sheetName val="Contacts"/>
      <sheetName val="Haylett_(3)3"/>
      <sheetName val="Haylett_(2)3"/>
      <sheetName val="FR-INDEX_-_GENERAL_INFO3"/>
      <sheetName val="FR-VO_-IUC_3"/>
      <sheetName val="FR-S_I_-3"/>
      <sheetName val="Construction_Cashflow3"/>
      <sheetName val="Project_cashflow3"/>
      <sheetName val="Summary_3"/>
      <sheetName val="Haylett_(3)2"/>
      <sheetName val="Haylett_(2)2"/>
      <sheetName val="FR-INDEX_-_GENERAL_INFO2"/>
      <sheetName val="FR-VO_-IUC_2"/>
      <sheetName val="FR-S_I_-2"/>
      <sheetName val="Construction_Cashflow2"/>
      <sheetName val="Project_cashflow2"/>
      <sheetName val="Summary_2"/>
      <sheetName val="Haylett_(3)"/>
      <sheetName val="Haylett_(2)"/>
      <sheetName val="FR-INDEX_-_GENERAL_INFO"/>
      <sheetName val="FR-VO_-IUC_"/>
      <sheetName val="FR-S_I_-"/>
      <sheetName val="Construction_Cashflow"/>
      <sheetName val="Project_cashflow"/>
      <sheetName val="Summary_"/>
      <sheetName val="Haylett_(3)1"/>
      <sheetName val="Haylett_(2)1"/>
      <sheetName val="FR-INDEX_-_GENERAL_INFO1"/>
      <sheetName val="FR-VO_-IUC_1"/>
      <sheetName val="FR-S_I_-1"/>
      <sheetName val="Construction_Cashflow1"/>
      <sheetName val="Project_cashflow1"/>
      <sheetName val="Summary_1"/>
      <sheetName val="Haylett_(3)4"/>
      <sheetName val="Haylett_(2)4"/>
      <sheetName val="FR-INDEX_-_GENERAL_INFO4"/>
      <sheetName val="FR-VO_-IUC_4"/>
      <sheetName val="FR-S_I_-4"/>
      <sheetName val="Construction_Cashflow4"/>
      <sheetName val="Project_cashflow4"/>
      <sheetName val="Summary_4"/>
      <sheetName val="Haylett_(3)6"/>
      <sheetName val="Haylett_(2)6"/>
      <sheetName val="FR-INDEX_-_GENERAL_INFO6"/>
      <sheetName val="FR-VO_-IUC_6"/>
      <sheetName val="FR-S_I_-6"/>
      <sheetName val="Construction_Cashflow6"/>
      <sheetName val="Project_cashflow6"/>
      <sheetName val="Summary_6"/>
      <sheetName val="Haylett_(3)5"/>
      <sheetName val="Haylett_(2)5"/>
      <sheetName val="FR-INDEX_-_GENERAL_INFO5"/>
      <sheetName val="FR-VO_-IUC_5"/>
      <sheetName val="FR-S_I_-5"/>
      <sheetName val="Construction_Cashflow5"/>
      <sheetName val="Project_cashflow5"/>
      <sheetName val="Summary_5"/>
      <sheetName val="Haylett_(3)7"/>
      <sheetName val="Haylett_(2)7"/>
      <sheetName val="FR-INDEX_-_GENERAL_INFO7"/>
      <sheetName val="FR-VO_-IUC_7"/>
      <sheetName val="FR-S_I_-7"/>
      <sheetName val="Construction_Cashflow7"/>
      <sheetName val="Project_cashflow7"/>
      <sheetName val="Summary_7"/>
      <sheetName val="Haylett_(3)8"/>
      <sheetName val="Haylett_(2)8"/>
      <sheetName val="FR-INDEX_-_GENERAL_INFO8"/>
      <sheetName val="FR-VO_-IUC_8"/>
      <sheetName val="FR-S_I_-8"/>
      <sheetName val="Construction_Cashflow8"/>
      <sheetName val="Project_cashflow8"/>
      <sheetName val="Summary_8"/>
      <sheetName val="Haylett_(3)12"/>
      <sheetName val="Haylett_(2)12"/>
      <sheetName val="FR-INDEX_-_GENERAL_INFO12"/>
      <sheetName val="FR-VO_-IUC_12"/>
      <sheetName val="FR-S_I_-12"/>
      <sheetName val="Construction_Cashflow12"/>
      <sheetName val="Project_cashflow12"/>
      <sheetName val="Summary_12"/>
      <sheetName val="Haylett_(3)10"/>
      <sheetName val="Haylett_(2)10"/>
      <sheetName val="FR-INDEX_-_GENERAL_INFO10"/>
      <sheetName val="FR-VO_-IUC_10"/>
      <sheetName val="FR-S_I_-10"/>
      <sheetName val="Construction_Cashflow10"/>
      <sheetName val="Project_cashflow10"/>
      <sheetName val="Summary_10"/>
      <sheetName val="Haylett_(3)9"/>
      <sheetName val="Haylett_(2)9"/>
      <sheetName val="FR-INDEX_-_GENERAL_INFO9"/>
      <sheetName val="FR-VO_-IUC_9"/>
      <sheetName val="FR-S_I_-9"/>
      <sheetName val="Construction_Cashflow9"/>
      <sheetName val="Project_cashflow9"/>
      <sheetName val="Summary_9"/>
      <sheetName val="Haylett_(3)11"/>
      <sheetName val="Haylett_(2)11"/>
      <sheetName val="FR-INDEX_-_GENERAL_INFO11"/>
      <sheetName val="FR-VO_-IUC_11"/>
      <sheetName val="FR-S_I_-11"/>
      <sheetName val="Construction_Cashflow11"/>
      <sheetName val="Project_cashflow11"/>
      <sheetName val="Summary_11"/>
      <sheetName val="Haylett_(3)14"/>
      <sheetName val="Haylett_(2)14"/>
      <sheetName val="FR-INDEX_-_GENERAL_INFO14"/>
      <sheetName val="FR-VO_-IUC_14"/>
      <sheetName val="FR-S_I_-14"/>
      <sheetName val="Construction_Cashflow14"/>
      <sheetName val="Project_cashflow14"/>
      <sheetName val="Summary_14"/>
      <sheetName val="Haylett_(3)13"/>
      <sheetName val="Haylett_(2)13"/>
      <sheetName val="FR-INDEX_-_GENERAL_INFO13"/>
      <sheetName val="FR-VO_-IUC_13"/>
      <sheetName val="FR-S_I_-13"/>
      <sheetName val="Construction_Cashflow13"/>
      <sheetName val="Project_cashflow13"/>
      <sheetName val="Summary_13"/>
      <sheetName val="Haylett_(3)15"/>
      <sheetName val="Haylett_(2)15"/>
      <sheetName val="FR-INDEX_-_GENERAL_INFO15"/>
      <sheetName val="FR-VO_-IUC_15"/>
      <sheetName val="FR-S_I_-15"/>
      <sheetName val="Construction_Cashflow15"/>
      <sheetName val="Project_cashflow15"/>
      <sheetName val="Summary_15"/>
      <sheetName val="ESTIMATE"/>
      <sheetName val="DLU-Requirement"/>
      <sheetName val="Haylett_(3)16"/>
      <sheetName val="Haylett_(2)16"/>
      <sheetName val="FR-INDEX_-_GENERAL_INFO16"/>
      <sheetName val="FR-VO_-IUC_16"/>
      <sheetName val="FR-S_I_-16"/>
      <sheetName val="Construction_Cashflow16"/>
      <sheetName val="Project_cashflow16"/>
      <sheetName val="Summary_16"/>
      <sheetName val="Haylett_(3)17"/>
      <sheetName val="Haylett_(2)17"/>
      <sheetName val="FR-INDEX_-_GENERAL_INFO17"/>
      <sheetName val="FR-VO_-IUC_17"/>
      <sheetName val="FR-S_I_-17"/>
      <sheetName val="Construction_Cashflow17"/>
      <sheetName val="Project_cashflow17"/>
      <sheetName val="Summary_17"/>
      <sheetName val="Haylett_(3)18"/>
      <sheetName val="Haylett_(2)18"/>
      <sheetName val="FR-INDEX_-_GENERAL_INFO18"/>
      <sheetName val="FR-VO_-IUC_18"/>
      <sheetName val="FR-S_I_-18"/>
      <sheetName val="Construction_Cashflow18"/>
      <sheetName val="Project_cashflow18"/>
      <sheetName val="Summary_18"/>
      <sheetName val="Haylett_(3)20"/>
      <sheetName val="Haylett_(2)20"/>
      <sheetName val="FR-INDEX_-_GENERAL_INFO20"/>
      <sheetName val="FR-VO_-IUC_20"/>
      <sheetName val="FR-S_I_-20"/>
      <sheetName val="Construction_Cashflow20"/>
      <sheetName val="Project_cashflow20"/>
      <sheetName val="Summary_20"/>
      <sheetName val="Haylett_(3)19"/>
      <sheetName val="Haylett_(2)19"/>
      <sheetName val="FR-INDEX_-_GENERAL_INFO19"/>
      <sheetName val="FR-VO_-IUC_19"/>
      <sheetName val="FR-S_I_-19"/>
      <sheetName val="Construction_Cashflow19"/>
      <sheetName val="Project_cashflow19"/>
      <sheetName val="Summary_19"/>
      <sheetName val="Haylett_(3)21"/>
      <sheetName val="Haylett_(2)21"/>
      <sheetName val="FR-INDEX_-_GENERAL_INFO21"/>
      <sheetName val="FR-VO_-IUC_21"/>
      <sheetName val="FR-S_I_-21"/>
      <sheetName val="Construction_Cashflow21"/>
      <sheetName val="Project_cashflow21"/>
      <sheetName val="Summary_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refreshError="1"/>
      <sheetData sheetId="163" refreshError="1"/>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lysheets"/>
      <sheetName val="Contents"/>
      <sheetName val="QC"/>
      <sheetName val="Notes"/>
      <sheetName val="Summary "/>
      <sheetName val="TPC"/>
      <sheetName val="I&amp;R"/>
      <sheetName val="Escalation"/>
      <sheetName val="Areas"/>
      <sheetName val="Spec"/>
      <sheetName val="EA - Basement"/>
      <sheetName val="EA - Offices"/>
      <sheetName val="EA - Site Works"/>
      <sheetName val="Trades"/>
      <sheetName val="Rates"/>
    </sheetNames>
    <sheetDataSet>
      <sheetData sheetId="0"/>
      <sheetData sheetId="1"/>
      <sheetData sheetId="2"/>
      <sheetData sheetId="3"/>
      <sheetData sheetId="4"/>
      <sheetData sheetId="5"/>
      <sheetData sheetId="6"/>
      <sheetData sheetId="7"/>
      <sheetData sheetId="8">
        <row r="11">
          <cell r="J11">
            <v>6.4000000000000001E-2</v>
          </cell>
        </row>
      </sheetData>
      <sheetData sheetId="9">
        <row r="11">
          <cell r="E11">
            <v>124</v>
          </cell>
        </row>
      </sheetData>
      <sheetData sheetId="10"/>
      <sheetData sheetId="11"/>
      <sheetData sheetId="12"/>
      <sheetData sheetId="13"/>
      <sheetData sheetId="14">
        <row r="9">
          <cell r="A9" t="str">
            <v>Preliminaries</v>
          </cell>
        </row>
        <row r="10">
          <cell r="A10" t="str">
            <v>Alterations</v>
          </cell>
        </row>
        <row r="11">
          <cell r="A11" t="str">
            <v>Earthworks</v>
          </cell>
        </row>
        <row r="12">
          <cell r="A12" t="str">
            <v>Lateral support</v>
          </cell>
        </row>
        <row r="13">
          <cell r="A13" t="str">
            <v>Piling</v>
          </cell>
        </row>
        <row r="14">
          <cell r="A14" t="str">
            <v>Concrete, formwork &amp; reinforcement</v>
          </cell>
        </row>
        <row r="15">
          <cell r="A15" t="str">
            <v>Precast concrete</v>
          </cell>
        </row>
        <row r="16">
          <cell r="A16" t="str">
            <v>Masonry</v>
          </cell>
        </row>
        <row r="17">
          <cell r="A17" t="str">
            <v>Waterproofing</v>
          </cell>
        </row>
        <row r="18">
          <cell r="A18" t="str">
            <v>Roof coverings</v>
          </cell>
        </row>
        <row r="19">
          <cell r="A19" t="str">
            <v>Carpentry &amp; joinery</v>
          </cell>
        </row>
        <row r="20">
          <cell r="A20" t="str">
            <v>Celings, partitions, access flooring</v>
          </cell>
        </row>
        <row r="21">
          <cell r="A21" t="str">
            <v>Floor coverings, wall linings, etc.</v>
          </cell>
        </row>
        <row r="22">
          <cell r="A22" t="str">
            <v>Ironmongery</v>
          </cell>
        </row>
        <row r="23">
          <cell r="A23" t="str">
            <v>Structural steelwork</v>
          </cell>
        </row>
        <row r="24">
          <cell r="A24" t="str">
            <v>Metalwork</v>
          </cell>
        </row>
        <row r="25">
          <cell r="A25" t="str">
            <v>Plastering</v>
          </cell>
        </row>
        <row r="26">
          <cell r="A26" t="str">
            <v>Tiling</v>
          </cell>
        </row>
        <row r="27">
          <cell r="A27" t="str">
            <v>Plumbing &amp; drainage</v>
          </cell>
        </row>
        <row r="28">
          <cell r="A28" t="str">
            <v>Electrical work</v>
          </cell>
        </row>
        <row r="29">
          <cell r="A29" t="str">
            <v>Glazing</v>
          </cell>
        </row>
        <row r="30">
          <cell r="A30" t="str">
            <v>Paintwork</v>
          </cell>
        </row>
        <row r="31">
          <cell r="A31" t="str">
            <v>Paperhanging</v>
          </cell>
        </row>
        <row r="32">
          <cell r="A32" t="str">
            <v>External work</v>
          </cell>
        </row>
        <row r="36">
          <cell r="A36" t="str">
            <v>Main contractor</v>
          </cell>
        </row>
        <row r="37">
          <cell r="A37" t="str">
            <v>Access flooring</v>
          </cell>
        </row>
        <row r="38">
          <cell r="A38" t="str">
            <v>Airconditioning &amp; ventilation</v>
          </cell>
        </row>
        <row r="39">
          <cell r="A39" t="str">
            <v>Aluminium &amp; glass</v>
          </cell>
        </row>
        <row r="40">
          <cell r="A40" t="str">
            <v>Balustrades</v>
          </cell>
        </row>
        <row r="41">
          <cell r="A41" t="str">
            <v>Bulk earthworks</v>
          </cell>
        </row>
        <row r="42">
          <cell r="A42" t="str">
            <v>Carpentry &amp; joinery</v>
          </cell>
        </row>
        <row r="43">
          <cell r="A43" t="str">
            <v>Ceiling &amp; partitions</v>
          </cell>
        </row>
        <row r="44">
          <cell r="A44" t="str">
            <v>Compactor</v>
          </cell>
        </row>
        <row r="45">
          <cell r="A45" t="str">
            <v>Electrical installation</v>
          </cell>
        </row>
        <row r="46">
          <cell r="A46" t="str">
            <v>External works</v>
          </cell>
        </row>
        <row r="47">
          <cell r="A47" t="str">
            <v>Floor coverings</v>
          </cell>
        </row>
        <row r="48">
          <cell r="A48" t="str">
            <v>Ironmongery</v>
          </cell>
        </row>
        <row r="49">
          <cell r="A49" t="str">
            <v>Landscaping</v>
          </cell>
        </row>
        <row r="50">
          <cell r="A50" t="str">
            <v>Lifts / Escalators</v>
          </cell>
        </row>
        <row r="51">
          <cell r="A51" t="str">
            <v>Marmoran coatings</v>
          </cell>
        </row>
        <row r="52">
          <cell r="A52" t="str">
            <v>PA Installation</v>
          </cell>
        </row>
        <row r="53">
          <cell r="A53" t="str">
            <v>Piling</v>
          </cell>
        </row>
        <row r="54">
          <cell r="A54" t="str">
            <v>Plumbing &amp; drainage</v>
          </cell>
        </row>
        <row r="55">
          <cell r="A55" t="str">
            <v>Post tensioning</v>
          </cell>
        </row>
        <row r="56">
          <cell r="A56" t="str">
            <v>Roof structure</v>
          </cell>
        </row>
        <row r="57">
          <cell r="A57" t="str">
            <v>Roof covering &amp; insulation</v>
          </cell>
        </row>
        <row r="58">
          <cell r="A58" t="str">
            <v>Signage</v>
          </cell>
        </row>
        <row r="59">
          <cell r="A59" t="str">
            <v>Smoke detection</v>
          </cell>
        </row>
        <row r="60">
          <cell r="A60" t="str">
            <v>Sprinklers</v>
          </cell>
        </row>
        <row r="61">
          <cell r="A61" t="str">
            <v>Structural steelwork</v>
          </cell>
        </row>
        <row r="62">
          <cell r="A62" t="str">
            <v>Tiling</v>
          </cell>
        </row>
        <row r="63">
          <cell r="A63" t="str">
            <v>Vertical blinds</v>
          </cell>
        </row>
        <row r="64">
          <cell r="A64" t="str">
            <v>Wall finishes</v>
          </cell>
        </row>
        <row r="65">
          <cell r="A65" t="str">
            <v>Wallpaper</v>
          </cell>
        </row>
        <row r="66">
          <cell r="A66" t="str">
            <v>Waterproofing</v>
          </cell>
        </row>
        <row r="67">
          <cell r="A67" t="str">
            <v>Profit &amp; attendance</v>
          </cell>
        </row>
      </sheetData>
      <sheetData sheetId="15"/>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verside Gdns"/>
      <sheetName val="Naivasha Close"/>
      <sheetName val="Greenwood Ln Apt 605"/>
      <sheetName val="Hillcrest 6"/>
      <sheetName val="Hillcrest 15"/>
      <sheetName val="Hillcrest 17"/>
      <sheetName val="Hillcrest 18"/>
      <sheetName val="St Austins Gardens"/>
      <sheetName val="Total Residential"/>
      <sheetName val="Summary"/>
      <sheetName val="Table"/>
      <sheetName val="Buildings control"/>
      <sheetName val="Total Commercial"/>
      <sheetName val="New Residential"/>
      <sheetName val="New Commercial"/>
      <sheetName val="Hillcrest 66"/>
      <sheetName val="General Fund - P&amp;L qtr4.00"/>
      <sheetName val="Database"/>
      <sheetName val="SCHEDULE"/>
      <sheetName val="schedule nos"/>
    </sheetNames>
    <sheetDataSet>
      <sheetData sheetId="0">
        <row r="4">
          <cell r="A4">
            <v>1</v>
          </cell>
        </row>
      </sheetData>
      <sheetData sheetId="1">
        <row r="4">
          <cell r="A4">
            <v>1</v>
          </cell>
        </row>
      </sheetData>
      <sheetData sheetId="2"/>
      <sheetData sheetId="3"/>
      <sheetData sheetId="4"/>
      <sheetData sheetId="5"/>
      <sheetData sheetId="6"/>
      <sheetData sheetId="7"/>
      <sheetData sheetId="8"/>
      <sheetData sheetId="9">
        <row r="4">
          <cell r="A4">
            <v>1</v>
          </cell>
        </row>
      </sheetData>
      <sheetData sheetId="10">
        <row r="4">
          <cell r="A4">
            <v>1</v>
          </cell>
          <cell r="B4">
            <v>0.33333333333333331</v>
          </cell>
          <cell r="C4">
            <v>0</v>
          </cell>
          <cell r="D4">
            <v>0</v>
          </cell>
          <cell r="E4">
            <v>0</v>
          </cell>
          <cell r="F4" t="str">
            <v>1 MONTHS PROFIT AND LOSS A/C to 31 January 2000</v>
          </cell>
        </row>
        <row r="5">
          <cell r="A5">
            <v>2</v>
          </cell>
          <cell r="B5">
            <v>0.66666666666666663</v>
          </cell>
          <cell r="C5">
            <v>0</v>
          </cell>
          <cell r="D5">
            <v>0</v>
          </cell>
          <cell r="E5">
            <v>0</v>
          </cell>
          <cell r="F5" t="str">
            <v>2 MONTHS PROFIT AND LOSS A/C to 28 February 2000</v>
          </cell>
        </row>
        <row r="6">
          <cell r="A6">
            <v>3</v>
          </cell>
          <cell r="B6">
            <v>1</v>
          </cell>
          <cell r="C6">
            <v>0</v>
          </cell>
          <cell r="D6">
            <v>0</v>
          </cell>
          <cell r="E6">
            <v>0</v>
          </cell>
          <cell r="F6" t="str">
            <v>3 MONTHS PROFIT AND LOSS A/C to 31 March 2000</v>
          </cell>
        </row>
        <row r="7">
          <cell r="A7">
            <v>4</v>
          </cell>
          <cell r="B7">
            <v>1</v>
          </cell>
          <cell r="C7">
            <v>0.33333333333333331</v>
          </cell>
          <cell r="D7">
            <v>0</v>
          </cell>
          <cell r="E7">
            <v>0</v>
          </cell>
          <cell r="F7" t="str">
            <v>4 MONTHS PROFIT AND LOSS A/C to 30 April 2000</v>
          </cell>
        </row>
        <row r="8">
          <cell r="A8">
            <v>5</v>
          </cell>
          <cell r="B8">
            <v>1</v>
          </cell>
          <cell r="C8">
            <v>0.66666666666666663</v>
          </cell>
          <cell r="D8">
            <v>0</v>
          </cell>
          <cell r="E8">
            <v>0</v>
          </cell>
          <cell r="F8" t="str">
            <v>5 MONTHS PROFIT AND LOSS A/C to 31 May 2000</v>
          </cell>
        </row>
        <row r="9">
          <cell r="A9">
            <v>6</v>
          </cell>
          <cell r="B9">
            <v>1</v>
          </cell>
          <cell r="C9">
            <v>1</v>
          </cell>
          <cell r="D9">
            <v>0</v>
          </cell>
          <cell r="E9">
            <v>0</v>
          </cell>
          <cell r="F9" t="str">
            <v>6 MONTHS PROFIT AND LOSS A/C to 30 June 2000</v>
          </cell>
        </row>
        <row r="10">
          <cell r="A10">
            <v>7</v>
          </cell>
          <cell r="B10">
            <v>1</v>
          </cell>
          <cell r="C10">
            <v>1</v>
          </cell>
          <cell r="D10">
            <v>0.33333333333333331</v>
          </cell>
          <cell r="E10">
            <v>0</v>
          </cell>
          <cell r="F10" t="str">
            <v>7 MONTHS PROFIT AND LOSS A/C to 31 July 2000</v>
          </cell>
        </row>
        <row r="11">
          <cell r="A11">
            <v>8</v>
          </cell>
          <cell r="B11">
            <v>1</v>
          </cell>
          <cell r="C11">
            <v>1</v>
          </cell>
          <cell r="D11">
            <v>0.66666666666666663</v>
          </cell>
          <cell r="E11">
            <v>0</v>
          </cell>
          <cell r="F11" t="str">
            <v>8 MONTHS PROFIT AND LOSS A/C to 31 August 2000</v>
          </cell>
        </row>
        <row r="12">
          <cell r="A12">
            <v>9</v>
          </cell>
          <cell r="B12">
            <v>1</v>
          </cell>
          <cell r="C12">
            <v>1</v>
          </cell>
          <cell r="D12">
            <v>1</v>
          </cell>
          <cell r="E12">
            <v>0</v>
          </cell>
          <cell r="F12" t="str">
            <v>9 MONTHS PROFIT AND LOSS A/C to 30 September 2000</v>
          </cell>
        </row>
        <row r="13">
          <cell r="A13">
            <v>10</v>
          </cell>
          <cell r="B13">
            <v>1</v>
          </cell>
          <cell r="C13">
            <v>1</v>
          </cell>
          <cell r="D13">
            <v>1</v>
          </cell>
          <cell r="E13">
            <v>0.33333333333333331</v>
          </cell>
          <cell r="F13" t="str">
            <v>10 MONTHS PROFIT AND LOSS A/C to 31 October 2000</v>
          </cell>
        </row>
        <row r="14">
          <cell r="A14">
            <v>11</v>
          </cell>
          <cell r="B14">
            <v>1</v>
          </cell>
          <cell r="C14">
            <v>1</v>
          </cell>
          <cell r="D14">
            <v>1</v>
          </cell>
          <cell r="E14">
            <v>0.66666666666666663</v>
          </cell>
          <cell r="F14" t="str">
            <v>11 MONTHS PROFIT AND LOSS A/C to 30 November 2000</v>
          </cell>
        </row>
        <row r="15">
          <cell r="A15">
            <v>12</v>
          </cell>
          <cell r="B15">
            <v>1</v>
          </cell>
          <cell r="C15">
            <v>1</v>
          </cell>
          <cell r="D15">
            <v>1</v>
          </cell>
          <cell r="E15">
            <v>1</v>
          </cell>
          <cell r="F15" t="str">
            <v>12 MONTHS PROFIT AND LOSS A/C to 31 December 2000</v>
          </cell>
        </row>
      </sheetData>
      <sheetData sheetId="11"/>
      <sheetData sheetId="12"/>
      <sheetData sheetId="13"/>
      <sheetData sheetId="14"/>
      <sheetData sheetId="15"/>
      <sheetData sheetId="16" refreshError="1"/>
      <sheetData sheetId="17" refreshError="1"/>
      <sheetData sheetId="18" refreshError="1"/>
      <sheetData sheetId="19"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verside Gdns"/>
      <sheetName val="Naivasha Close"/>
      <sheetName val="Greenwood Ln Apt 605"/>
      <sheetName val="Hillcrest 6"/>
      <sheetName val="Hillcrest 15"/>
      <sheetName val="Hillcrest 17"/>
      <sheetName val="Hillcrest 18"/>
      <sheetName val="St Austins Gardens"/>
      <sheetName val="Total Residential"/>
      <sheetName val="Summary"/>
      <sheetName val="Table"/>
      <sheetName val="Buildings control"/>
      <sheetName val="Total Commercial"/>
      <sheetName val="New Residential"/>
      <sheetName val="New Commercial"/>
      <sheetName val="Hillcrest 66"/>
      <sheetName val="General Fund - P&amp;L qtr4.00"/>
    </sheetNames>
    <sheetDataSet>
      <sheetData sheetId="0">
        <row r="4">
          <cell r="A4">
            <v>1</v>
          </cell>
        </row>
      </sheetData>
      <sheetData sheetId="1">
        <row r="4">
          <cell r="A4">
            <v>1</v>
          </cell>
        </row>
      </sheetData>
      <sheetData sheetId="2"/>
      <sheetData sheetId="3"/>
      <sheetData sheetId="4"/>
      <sheetData sheetId="5"/>
      <sheetData sheetId="6"/>
      <sheetData sheetId="7"/>
      <sheetData sheetId="8"/>
      <sheetData sheetId="9"/>
      <sheetData sheetId="10">
        <row r="4">
          <cell r="A4">
            <v>1</v>
          </cell>
          <cell r="B4">
            <v>0.33333333333333331</v>
          </cell>
          <cell r="C4">
            <v>0</v>
          </cell>
          <cell r="D4">
            <v>0</v>
          </cell>
          <cell r="E4">
            <v>0</v>
          </cell>
          <cell r="F4" t="str">
            <v>1 MONTHS PROFIT AND LOSS A/C to 31 January 2000</v>
          </cell>
        </row>
        <row r="5">
          <cell r="A5">
            <v>2</v>
          </cell>
          <cell r="B5">
            <v>0.66666666666666663</v>
          </cell>
          <cell r="C5">
            <v>0</v>
          </cell>
          <cell r="D5">
            <v>0</v>
          </cell>
          <cell r="E5">
            <v>0</v>
          </cell>
          <cell r="F5" t="str">
            <v>2 MONTHS PROFIT AND LOSS A/C to 28 February 2000</v>
          </cell>
        </row>
        <row r="6">
          <cell r="A6">
            <v>3</v>
          </cell>
          <cell r="B6">
            <v>1</v>
          </cell>
          <cell r="C6">
            <v>0</v>
          </cell>
          <cell r="D6">
            <v>0</v>
          </cell>
          <cell r="E6">
            <v>0</v>
          </cell>
          <cell r="F6" t="str">
            <v>3 MONTHS PROFIT AND LOSS A/C to 31 March 2000</v>
          </cell>
        </row>
        <row r="7">
          <cell r="A7">
            <v>4</v>
          </cell>
          <cell r="B7">
            <v>1</v>
          </cell>
          <cell r="C7">
            <v>0.33333333333333331</v>
          </cell>
          <cell r="D7">
            <v>0</v>
          </cell>
          <cell r="E7">
            <v>0</v>
          </cell>
          <cell r="F7" t="str">
            <v>4 MONTHS PROFIT AND LOSS A/C to 30 April 2000</v>
          </cell>
        </row>
        <row r="8">
          <cell r="A8">
            <v>5</v>
          </cell>
          <cell r="B8">
            <v>1</v>
          </cell>
          <cell r="C8">
            <v>0.66666666666666663</v>
          </cell>
          <cell r="D8">
            <v>0</v>
          </cell>
          <cell r="E8">
            <v>0</v>
          </cell>
          <cell r="F8" t="str">
            <v>5 MONTHS PROFIT AND LOSS A/C to 31 May 2000</v>
          </cell>
        </row>
        <row r="9">
          <cell r="A9">
            <v>6</v>
          </cell>
          <cell r="B9">
            <v>1</v>
          </cell>
          <cell r="C9">
            <v>1</v>
          </cell>
          <cell r="D9">
            <v>0</v>
          </cell>
          <cell r="E9">
            <v>0</v>
          </cell>
          <cell r="F9" t="str">
            <v>6 MONTHS PROFIT AND LOSS A/C to 30 June 2000</v>
          </cell>
        </row>
        <row r="10">
          <cell r="A10">
            <v>7</v>
          </cell>
          <cell r="B10">
            <v>1</v>
          </cell>
          <cell r="C10">
            <v>1</v>
          </cell>
          <cell r="D10">
            <v>0.33333333333333331</v>
          </cell>
          <cell r="E10">
            <v>0</v>
          </cell>
          <cell r="F10" t="str">
            <v>7 MONTHS PROFIT AND LOSS A/C to 31 July 2000</v>
          </cell>
        </row>
        <row r="11">
          <cell r="A11">
            <v>8</v>
          </cell>
          <cell r="B11">
            <v>1</v>
          </cell>
          <cell r="C11">
            <v>1</v>
          </cell>
          <cell r="D11">
            <v>0.66666666666666663</v>
          </cell>
          <cell r="E11">
            <v>0</v>
          </cell>
          <cell r="F11" t="str">
            <v>8 MONTHS PROFIT AND LOSS A/C to 31 August 2000</v>
          </cell>
        </row>
        <row r="12">
          <cell r="A12">
            <v>9</v>
          </cell>
          <cell r="B12">
            <v>1</v>
          </cell>
          <cell r="C12">
            <v>1</v>
          </cell>
          <cell r="D12">
            <v>1</v>
          </cell>
          <cell r="E12">
            <v>0</v>
          </cell>
          <cell r="F12" t="str">
            <v>9 MONTHS PROFIT AND LOSS A/C to 30 September 2000</v>
          </cell>
        </row>
        <row r="13">
          <cell r="A13">
            <v>10</v>
          </cell>
          <cell r="B13">
            <v>1</v>
          </cell>
          <cell r="C13">
            <v>1</v>
          </cell>
          <cell r="D13">
            <v>1</v>
          </cell>
          <cell r="E13">
            <v>0.33333333333333331</v>
          </cell>
          <cell r="F13" t="str">
            <v>10 MONTHS PROFIT AND LOSS A/C to 31 October 2000</v>
          </cell>
        </row>
        <row r="14">
          <cell r="A14">
            <v>11</v>
          </cell>
          <cell r="B14">
            <v>1</v>
          </cell>
          <cell r="C14">
            <v>1</v>
          </cell>
          <cell r="D14">
            <v>1</v>
          </cell>
          <cell r="E14">
            <v>0.66666666666666663</v>
          </cell>
          <cell r="F14" t="str">
            <v>11 MONTHS PROFIT AND LOSS A/C to 30 November 2000</v>
          </cell>
        </row>
        <row r="15">
          <cell r="A15">
            <v>12</v>
          </cell>
          <cell r="B15">
            <v>1</v>
          </cell>
          <cell r="C15">
            <v>1</v>
          </cell>
          <cell r="D15">
            <v>1</v>
          </cell>
          <cell r="E15">
            <v>1</v>
          </cell>
          <cell r="F15" t="str">
            <v>12 MONTHS PROFIT AND LOSS A/C to 31 December 2000</v>
          </cell>
        </row>
      </sheetData>
      <sheetData sheetId="11"/>
      <sheetData sheetId="12"/>
      <sheetData sheetId="13"/>
      <sheetData sheetId="14"/>
      <sheetData sheetId="15"/>
      <sheetData sheetId="1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verside Gdns"/>
      <sheetName val="Naivasha Close"/>
      <sheetName val="Greenwood Ln Apt 605"/>
      <sheetName val="Hillcrest 6"/>
      <sheetName val="Hillcrest 15"/>
      <sheetName val="Hillcrest 17"/>
      <sheetName val="Hillcrest 18"/>
      <sheetName val="St Austins Gardens"/>
      <sheetName val="Total Residential"/>
      <sheetName val="Summary"/>
      <sheetName val="Table"/>
      <sheetName val="Buildings control"/>
      <sheetName val="Total Commercial"/>
      <sheetName val="New Residential"/>
      <sheetName val="New Commercial"/>
      <sheetName val="Hillcrest 66"/>
      <sheetName val="General Fund - P&amp;L qtr4.00"/>
    </sheetNames>
    <sheetDataSet>
      <sheetData sheetId="0">
        <row r="4">
          <cell r="A4">
            <v>1</v>
          </cell>
        </row>
      </sheetData>
      <sheetData sheetId="1">
        <row r="4">
          <cell r="A4">
            <v>1</v>
          </cell>
        </row>
      </sheetData>
      <sheetData sheetId="2"/>
      <sheetData sheetId="3"/>
      <sheetData sheetId="4"/>
      <sheetData sheetId="5"/>
      <sheetData sheetId="6"/>
      <sheetData sheetId="7"/>
      <sheetData sheetId="8"/>
      <sheetData sheetId="9"/>
      <sheetData sheetId="10">
        <row r="4">
          <cell r="A4">
            <v>1</v>
          </cell>
          <cell r="B4">
            <v>0.33333333333333331</v>
          </cell>
          <cell r="C4">
            <v>0</v>
          </cell>
          <cell r="D4">
            <v>0</v>
          </cell>
          <cell r="E4">
            <v>0</v>
          </cell>
          <cell r="F4" t="str">
            <v>1 MONTHS PROFIT AND LOSS A/C to 31 January 2000</v>
          </cell>
        </row>
        <row r="5">
          <cell r="A5">
            <v>2</v>
          </cell>
          <cell r="B5">
            <v>0.66666666666666663</v>
          </cell>
          <cell r="C5">
            <v>0</v>
          </cell>
          <cell r="D5">
            <v>0</v>
          </cell>
          <cell r="E5">
            <v>0</v>
          </cell>
          <cell r="F5" t="str">
            <v>2 MONTHS PROFIT AND LOSS A/C to 28 February 2000</v>
          </cell>
        </row>
        <row r="6">
          <cell r="A6">
            <v>3</v>
          </cell>
          <cell r="B6">
            <v>1</v>
          </cell>
          <cell r="C6">
            <v>0</v>
          </cell>
          <cell r="D6">
            <v>0</v>
          </cell>
          <cell r="E6">
            <v>0</v>
          </cell>
          <cell r="F6" t="str">
            <v>3 MONTHS PROFIT AND LOSS A/C to 31 March 2000</v>
          </cell>
        </row>
        <row r="7">
          <cell r="A7">
            <v>4</v>
          </cell>
          <cell r="B7">
            <v>1</v>
          </cell>
          <cell r="C7">
            <v>0.33333333333333331</v>
          </cell>
          <cell r="D7">
            <v>0</v>
          </cell>
          <cell r="E7">
            <v>0</v>
          </cell>
          <cell r="F7" t="str">
            <v>4 MONTHS PROFIT AND LOSS A/C to 30 April 2000</v>
          </cell>
        </row>
        <row r="8">
          <cell r="A8">
            <v>5</v>
          </cell>
          <cell r="B8">
            <v>1</v>
          </cell>
          <cell r="C8">
            <v>0.66666666666666663</v>
          </cell>
          <cell r="D8">
            <v>0</v>
          </cell>
          <cell r="E8">
            <v>0</v>
          </cell>
          <cell r="F8" t="str">
            <v>5 MONTHS PROFIT AND LOSS A/C to 31 May 2000</v>
          </cell>
        </row>
        <row r="9">
          <cell r="A9">
            <v>6</v>
          </cell>
          <cell r="B9">
            <v>1</v>
          </cell>
          <cell r="C9">
            <v>1</v>
          </cell>
          <cell r="D9">
            <v>0</v>
          </cell>
          <cell r="E9">
            <v>0</v>
          </cell>
          <cell r="F9" t="str">
            <v>6 MONTHS PROFIT AND LOSS A/C to 30 June 2000</v>
          </cell>
        </row>
        <row r="10">
          <cell r="A10">
            <v>7</v>
          </cell>
          <cell r="B10">
            <v>1</v>
          </cell>
          <cell r="C10">
            <v>1</v>
          </cell>
          <cell r="D10">
            <v>0.33333333333333331</v>
          </cell>
          <cell r="E10">
            <v>0</v>
          </cell>
          <cell r="F10" t="str">
            <v>7 MONTHS PROFIT AND LOSS A/C to 31 July 2000</v>
          </cell>
        </row>
        <row r="11">
          <cell r="A11">
            <v>8</v>
          </cell>
          <cell r="B11">
            <v>1</v>
          </cell>
          <cell r="C11">
            <v>1</v>
          </cell>
          <cell r="D11">
            <v>0.66666666666666663</v>
          </cell>
          <cell r="E11">
            <v>0</v>
          </cell>
          <cell r="F11" t="str">
            <v>8 MONTHS PROFIT AND LOSS A/C to 31 August 2000</v>
          </cell>
        </row>
        <row r="12">
          <cell r="A12">
            <v>9</v>
          </cell>
          <cell r="B12">
            <v>1</v>
          </cell>
          <cell r="C12">
            <v>1</v>
          </cell>
          <cell r="D12">
            <v>1</v>
          </cell>
          <cell r="E12">
            <v>0</v>
          </cell>
          <cell r="F12" t="str">
            <v>9 MONTHS PROFIT AND LOSS A/C to 30 September 2000</v>
          </cell>
        </row>
        <row r="13">
          <cell r="A13">
            <v>10</v>
          </cell>
          <cell r="B13">
            <v>1</v>
          </cell>
          <cell r="C13">
            <v>1</v>
          </cell>
          <cell r="D13">
            <v>1</v>
          </cell>
          <cell r="E13">
            <v>0.33333333333333331</v>
          </cell>
          <cell r="F13" t="str">
            <v>10 MONTHS PROFIT AND LOSS A/C to 31 October 2000</v>
          </cell>
        </row>
        <row r="14">
          <cell r="A14">
            <v>11</v>
          </cell>
          <cell r="B14">
            <v>1</v>
          </cell>
          <cell r="C14">
            <v>1</v>
          </cell>
          <cell r="D14">
            <v>1</v>
          </cell>
          <cell r="E14">
            <v>0.66666666666666663</v>
          </cell>
          <cell r="F14" t="str">
            <v>11 MONTHS PROFIT AND LOSS A/C to 30 November 2000</v>
          </cell>
        </row>
        <row r="15">
          <cell r="A15">
            <v>12</v>
          </cell>
          <cell r="B15">
            <v>1</v>
          </cell>
          <cell r="C15">
            <v>1</v>
          </cell>
          <cell r="D15">
            <v>1</v>
          </cell>
          <cell r="E15">
            <v>1</v>
          </cell>
          <cell r="F15" t="str">
            <v>12 MONTHS PROFIT AND LOSS A/C to 31 December 2000</v>
          </cell>
        </row>
      </sheetData>
      <sheetData sheetId="11"/>
      <sheetData sheetId="12"/>
      <sheetData sheetId="13"/>
      <sheetData sheetId="14"/>
      <sheetData sheetId="15"/>
      <sheetData sheetId="16"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ver_"/>
      <sheetName val="Summ"/>
      <sheetName val="Index"/>
      <sheetName val="Admin"/>
      <sheetName val="Ass"/>
      <sheetName val="Timing"/>
      <sheetName val="Expenses"/>
      <sheetName val="Efficiency"/>
      <sheetName val="Revenues"/>
      <sheetName val="EPC Calc"/>
      <sheetName val="Tariffs"/>
      <sheetName val="Output"/>
      <sheetName val="Drawdown"/>
      <sheetName val="P&amp;L"/>
      <sheetName val="CashFlow"/>
      <sheetName val="Debt"/>
      <sheetName val="Tax"/>
      <sheetName val="Depreciation"/>
      <sheetName val="Rehabilitation Reserve"/>
      <sheetName val="Capex"/>
    </sheetNames>
    <sheetDataSet>
      <sheetData sheetId="0"/>
      <sheetData sheetId="1"/>
      <sheetData sheetId="2"/>
      <sheetData sheetId="3"/>
      <sheetData sheetId="4">
        <row r="5">
          <cell r="C5" t="str">
            <v>Coal Fired Power Station - Basic (Project Life = 20 years)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CHANGES"/>
      <sheetName val="ESTIMATE"/>
      <sheetName val="CAPEX"/>
      <sheetName val="INCOME"/>
      <sheetName val="RATES"/>
      <sheetName val="SPEC CHANGES"/>
      <sheetName val="Viability"/>
      <sheetName val="eval"/>
      <sheetName val="OB2"/>
      <sheetName val="#REF"/>
      <sheetName val="SPEC_CHANGES3"/>
      <sheetName val="SPEC_CHANGES2"/>
      <sheetName val="SPEC_CHANGES"/>
      <sheetName val="SPEC_CHANGES1"/>
      <sheetName val="SPEC_CHANGES4"/>
      <sheetName val="SPEC_CHANGES6"/>
      <sheetName val="SPEC_CHANGES5"/>
      <sheetName val="SPEC_CHANGES7"/>
      <sheetName val="SPEC_CHANGES8"/>
      <sheetName val="SPEC_CHANGES34"/>
      <sheetName val="SPEC_CHANGES15"/>
      <sheetName val="SPEC_CHANGES10"/>
      <sheetName val="SPEC_CHANGES9"/>
      <sheetName val="SPEC_CHANGES11"/>
      <sheetName val="SPEC_CHANGES13"/>
      <sheetName val="SPEC_CHANGES12"/>
      <sheetName val="SPEC_CHANGES14"/>
      <sheetName val="SPEC_CHANGES16"/>
      <sheetName val="SPEC_CHANGES18"/>
      <sheetName val="SPEC_CHANGES17"/>
      <sheetName val="SPEC_CHANGES19"/>
      <sheetName val="SPEC_CHANGES20"/>
      <sheetName val="SPEC_CHANGES29"/>
      <sheetName val="SPEC_CHANGES21"/>
      <sheetName val="SPEC_CHANGES22"/>
      <sheetName val="SPEC_CHANGES23"/>
      <sheetName val="SPEC_CHANGES24"/>
      <sheetName val="SPEC_CHANGES25"/>
      <sheetName val="SPEC_CHANGES26"/>
      <sheetName val="SPEC_CHANGES27"/>
      <sheetName val="SPEC_CHANGES28"/>
      <sheetName val="SPEC_CHANGES30"/>
      <sheetName val="SPEC_CHANGES31"/>
      <sheetName val="SPEC_CHANGES32"/>
      <sheetName val="SPEC_CHANGES33"/>
      <sheetName val="SPEC_CHANGES35"/>
      <sheetName val="SPEC_CHANGES40"/>
      <sheetName val="SPEC_CHANGES38"/>
      <sheetName val="SPEC_CHANGES36"/>
      <sheetName val="SPEC_CHANGES37"/>
      <sheetName val="SPEC_CHANGES39"/>
      <sheetName val="SPEC_CHANGES42"/>
      <sheetName val="SPEC_CHANGES41"/>
      <sheetName val="Notes"/>
      <sheetName val="SPEC_CHANGES43"/>
    </sheetNames>
    <sheetDataSet>
      <sheetData sheetId="0"/>
      <sheetData sheetId="1"/>
      <sheetData sheetId="2"/>
      <sheetData sheetId="3">
        <row r="1">
          <cell r="A1" t="str">
            <v>34 ST GEORGES</v>
          </cell>
        </row>
        <row r="2">
          <cell r="A2" t="str">
            <v>PARAMOUNT PROPERTIES</v>
          </cell>
        </row>
        <row r="3">
          <cell r="A3" t="str">
            <v>ELEMENTAL ESTIMATE</v>
          </cell>
          <cell r="D3" t="str">
            <v>Revision No. 10</v>
          </cell>
        </row>
        <row r="4">
          <cell r="A4" t="str">
            <v>Date:</v>
          </cell>
          <cell r="B4">
            <v>38117</v>
          </cell>
          <cell r="D4" t="str">
            <v>Base date:</v>
          </cell>
          <cell r="F4">
            <v>38078</v>
          </cell>
        </row>
        <row r="5">
          <cell r="A5" t="str">
            <v>ITEM</v>
          </cell>
          <cell r="B5" t="str">
            <v>RATE</v>
          </cell>
          <cell r="C5" t="str">
            <v>ELEMENT / COMPONENT</v>
          </cell>
          <cell r="D5" t="str">
            <v>FACT.</v>
          </cell>
          <cell r="E5" t="str">
            <v>DIM 1</v>
          </cell>
          <cell r="F5" t="str">
            <v>DIM 2</v>
          </cell>
          <cell r="G5" t="str">
            <v>DIM 3</v>
          </cell>
          <cell r="H5" t="str">
            <v>RATE</v>
          </cell>
          <cell r="I5" t="str">
            <v>ITEM</v>
          </cell>
          <cell r="J5" t="str">
            <v>UNIT</v>
          </cell>
          <cell r="K5" t="str">
            <v>QUANT</v>
          </cell>
          <cell r="L5" t="str">
            <v>RATE</v>
          </cell>
          <cell r="M5" t="str">
            <v>AMOUNT</v>
          </cell>
        </row>
        <row r="6">
          <cell r="B6" t="str">
            <v>CODE</v>
          </cell>
          <cell r="I6" t="str">
            <v>RATE</v>
          </cell>
        </row>
        <row r="7">
          <cell r="A7" t="str">
            <v>A</v>
          </cell>
          <cell r="C7" t="str">
            <v>PRELIMINARIES</v>
          </cell>
          <cell r="F7">
            <v>0.12</v>
          </cell>
          <cell r="M7">
            <v>2355019</v>
          </cell>
        </row>
        <row r="9">
          <cell r="A9" t="str">
            <v>B</v>
          </cell>
          <cell r="C9" t="str">
            <v>SUB-STRUCTURE</v>
          </cell>
        </row>
        <row r="11">
          <cell r="A11" t="str">
            <v>2.</v>
          </cell>
          <cell r="C11" t="str">
            <v>Piling</v>
          </cell>
          <cell r="F11">
            <v>0</v>
          </cell>
          <cell r="K11">
            <v>0</v>
          </cell>
        </row>
        <row r="13">
          <cell r="A13" t="str">
            <v>3.</v>
          </cell>
          <cell r="C13" t="str">
            <v>Foundations</v>
          </cell>
          <cell r="F13">
            <v>0</v>
          </cell>
          <cell r="K13">
            <v>0</v>
          </cell>
        </row>
        <row r="15">
          <cell r="A15" t="str">
            <v>4.</v>
          </cell>
          <cell r="C15" t="str">
            <v>Basement</v>
          </cell>
          <cell r="F15">
            <v>0</v>
          </cell>
          <cell r="K15">
            <v>0</v>
          </cell>
        </row>
        <row r="18">
          <cell r="A18" t="str">
            <v>C</v>
          </cell>
          <cell r="C18" t="str">
            <v>SUPERSTRUCTURE</v>
          </cell>
        </row>
        <row r="20">
          <cell r="A20" t="str">
            <v>5.</v>
          </cell>
          <cell r="C20" t="str">
            <v>Ground floor construction</v>
          </cell>
          <cell r="F20">
            <v>0</v>
          </cell>
          <cell r="K20">
            <v>0</v>
          </cell>
        </row>
        <row r="23">
          <cell r="A23" t="str">
            <v>6.</v>
          </cell>
          <cell r="C23" t="str">
            <v>Structural Frame</v>
          </cell>
          <cell r="F23">
            <v>4.0240444458123033E-2</v>
          </cell>
          <cell r="K23">
            <v>789725</v>
          </cell>
        </row>
        <row r="25">
          <cell r="A25">
            <v>6.1</v>
          </cell>
          <cell r="C25" t="str">
            <v>Steel bridge walkway</v>
          </cell>
          <cell r="D25" t="str">
            <v>Spanning over atrium on every floor</v>
          </cell>
          <cell r="J25" t="str">
            <v>m</v>
          </cell>
          <cell r="K25">
            <v>79.2</v>
          </cell>
          <cell r="L25">
            <v>4038</v>
          </cell>
          <cell r="M25">
            <v>319809.59999999998</v>
          </cell>
        </row>
        <row r="26">
          <cell r="B26">
            <v>76</v>
          </cell>
          <cell r="C26" t="str">
            <v>Steel construction</v>
          </cell>
          <cell r="D26">
            <v>60</v>
          </cell>
          <cell r="E26">
            <v>1</v>
          </cell>
          <cell r="F26">
            <v>1</v>
          </cell>
          <cell r="G26">
            <v>1.2</v>
          </cell>
          <cell r="H26">
            <v>15</v>
          </cell>
          <cell r="I26">
            <v>1080</v>
          </cell>
        </row>
        <row r="27">
          <cell r="C27" t="str">
            <v>Precast Concrete Units</v>
          </cell>
          <cell r="D27">
            <v>1</v>
          </cell>
          <cell r="E27">
            <v>1</v>
          </cell>
          <cell r="F27">
            <v>1</v>
          </cell>
          <cell r="G27">
            <v>1.2</v>
          </cell>
          <cell r="H27">
            <v>340</v>
          </cell>
          <cell r="I27">
            <v>408</v>
          </cell>
        </row>
        <row r="28">
          <cell r="C28" t="str">
            <v>Structural Screed</v>
          </cell>
          <cell r="D28">
            <v>1</v>
          </cell>
          <cell r="E28">
            <v>1</v>
          </cell>
          <cell r="F28">
            <v>1</v>
          </cell>
          <cell r="G28">
            <v>1.2</v>
          </cell>
          <cell r="H28">
            <v>40</v>
          </cell>
          <cell r="I28">
            <v>48</v>
          </cell>
        </row>
        <row r="29">
          <cell r="C29" t="str">
            <v>Balustrading</v>
          </cell>
          <cell r="D29">
            <v>2</v>
          </cell>
          <cell r="E29">
            <v>1</v>
          </cell>
          <cell r="F29">
            <v>1</v>
          </cell>
          <cell r="G29">
            <v>1</v>
          </cell>
          <cell r="H29">
            <v>900</v>
          </cell>
          <cell r="I29">
            <v>1800</v>
          </cell>
        </row>
        <row r="30">
          <cell r="B30">
            <v>104</v>
          </cell>
          <cell r="C30" t="str">
            <v>Paint (b/s)</v>
          </cell>
          <cell r="D30">
            <v>2</v>
          </cell>
          <cell r="E30">
            <v>1</v>
          </cell>
          <cell r="F30">
            <v>1</v>
          </cell>
          <cell r="G30">
            <v>1</v>
          </cell>
          <cell r="H30">
            <v>43</v>
          </cell>
          <cell r="I30">
            <v>86</v>
          </cell>
        </row>
        <row r="31">
          <cell r="C31" t="str">
            <v>Intemescent Paint to steel</v>
          </cell>
          <cell r="D31">
            <v>2</v>
          </cell>
          <cell r="E31">
            <v>0.77</v>
          </cell>
          <cell r="F31">
            <v>1</v>
          </cell>
          <cell r="G31">
            <v>1</v>
          </cell>
          <cell r="H31">
            <v>400</v>
          </cell>
          <cell r="I31">
            <v>616</v>
          </cell>
        </row>
        <row r="33">
          <cell r="A33">
            <v>6.2</v>
          </cell>
          <cell r="C33" t="str">
            <v>Timber stairs</v>
          </cell>
          <cell r="D33" t="str">
            <v>Penthouses</v>
          </cell>
          <cell r="F33" t="str">
            <v>Level 11-12m</v>
          </cell>
          <cell r="H33" t="str">
            <v>x 5</v>
          </cell>
          <cell r="J33" t="str">
            <v>m</v>
          </cell>
          <cell r="K33">
            <v>22.5</v>
          </cell>
          <cell r="L33">
            <v>5905</v>
          </cell>
          <cell r="M33">
            <v>132862.5</v>
          </cell>
        </row>
        <row r="34">
          <cell r="C34" t="str">
            <v>Timber stairs</v>
          </cell>
          <cell r="D34">
            <v>1</v>
          </cell>
          <cell r="E34">
            <v>1</v>
          </cell>
          <cell r="F34">
            <v>1</v>
          </cell>
          <cell r="G34">
            <v>1</v>
          </cell>
          <cell r="H34">
            <v>2500</v>
          </cell>
          <cell r="I34">
            <v>2500</v>
          </cell>
        </row>
        <row r="35">
          <cell r="C35" t="str">
            <v>Timber structure</v>
          </cell>
          <cell r="D35">
            <v>1</v>
          </cell>
          <cell r="E35">
            <v>1</v>
          </cell>
          <cell r="F35">
            <v>1</v>
          </cell>
          <cell r="G35">
            <v>1</v>
          </cell>
          <cell r="H35">
            <v>1800</v>
          </cell>
          <cell r="I35">
            <v>1800</v>
          </cell>
        </row>
        <row r="36">
          <cell r="C36" t="str">
            <v>Balustrading</v>
          </cell>
          <cell r="D36">
            <v>1</v>
          </cell>
          <cell r="E36">
            <v>1</v>
          </cell>
          <cell r="F36">
            <v>1</v>
          </cell>
          <cell r="G36">
            <v>1</v>
          </cell>
          <cell r="H36">
            <v>1500</v>
          </cell>
          <cell r="I36">
            <v>1500</v>
          </cell>
        </row>
        <row r="37">
          <cell r="C37" t="str">
            <v>Varnish</v>
          </cell>
          <cell r="D37">
            <v>1</v>
          </cell>
          <cell r="E37">
            <v>1</v>
          </cell>
          <cell r="F37">
            <v>1</v>
          </cell>
          <cell r="G37">
            <v>1</v>
          </cell>
          <cell r="H37">
            <v>55</v>
          </cell>
          <cell r="I37">
            <v>55</v>
          </cell>
        </row>
        <row r="38">
          <cell r="C38" t="str">
            <v>Fixings</v>
          </cell>
          <cell r="D38">
            <v>1</v>
          </cell>
          <cell r="E38">
            <v>1</v>
          </cell>
          <cell r="F38">
            <v>1</v>
          </cell>
          <cell r="G38">
            <v>1</v>
          </cell>
          <cell r="H38">
            <v>50</v>
          </cell>
          <cell r="I38">
            <v>50</v>
          </cell>
        </row>
        <row r="40">
          <cell r="A40" t="str">
            <v>6.3.1</v>
          </cell>
          <cell r="C40" t="str">
            <v>Beams - floors 2-10</v>
          </cell>
          <cell r="D40" t="str">
            <v>Steel beam under slab at new brick wall positions</v>
          </cell>
          <cell r="J40" t="str">
            <v>m</v>
          </cell>
          <cell r="K40">
            <v>450</v>
          </cell>
          <cell r="L40">
            <v>0</v>
          </cell>
          <cell r="M40">
            <v>0</v>
          </cell>
        </row>
        <row r="41">
          <cell r="B41">
            <v>76</v>
          </cell>
          <cell r="C41" t="str">
            <v>Steel construction</v>
          </cell>
          <cell r="D41">
            <v>23</v>
          </cell>
          <cell r="E41">
            <v>1</v>
          </cell>
          <cell r="F41">
            <v>1</v>
          </cell>
          <cell r="G41">
            <v>1</v>
          </cell>
          <cell r="H41">
            <v>15</v>
          </cell>
          <cell r="I41">
            <v>345</v>
          </cell>
        </row>
        <row r="42">
          <cell r="C42" t="str">
            <v>Fire Protection</v>
          </cell>
          <cell r="D42">
            <v>1</v>
          </cell>
          <cell r="E42">
            <v>1</v>
          </cell>
          <cell r="F42">
            <v>1</v>
          </cell>
          <cell r="G42">
            <v>1</v>
          </cell>
          <cell r="H42">
            <v>115</v>
          </cell>
          <cell r="I42">
            <v>115</v>
          </cell>
        </row>
        <row r="43">
          <cell r="C43" t="str">
            <v>Non shrink grout</v>
          </cell>
          <cell r="D43">
            <v>1</v>
          </cell>
          <cell r="E43">
            <v>1</v>
          </cell>
          <cell r="F43">
            <v>1</v>
          </cell>
          <cell r="G43">
            <v>1</v>
          </cell>
          <cell r="H43">
            <v>50</v>
          </cell>
          <cell r="I43">
            <v>50</v>
          </cell>
        </row>
        <row r="44">
          <cell r="C44" t="str">
            <v>Bolts, plates, fixings, etc</v>
          </cell>
          <cell r="D44">
            <v>1</v>
          </cell>
          <cell r="E44">
            <v>1</v>
          </cell>
          <cell r="F44">
            <v>1</v>
          </cell>
          <cell r="G44">
            <v>1</v>
          </cell>
          <cell r="H44">
            <v>150</v>
          </cell>
          <cell r="I44">
            <v>150</v>
          </cell>
        </row>
        <row r="46">
          <cell r="A46" t="str">
            <v>6.3.2</v>
          </cell>
          <cell r="C46" t="str">
            <v>Beams - floor 12</v>
          </cell>
          <cell r="D46" t="str">
            <v>Steel beams at edge of voids</v>
          </cell>
          <cell r="J46" t="str">
            <v>m</v>
          </cell>
          <cell r="K46">
            <v>91</v>
          </cell>
          <cell r="L46">
            <v>660</v>
          </cell>
          <cell r="M46">
            <v>60060</v>
          </cell>
        </row>
        <row r="47">
          <cell r="B47">
            <v>76</v>
          </cell>
          <cell r="C47" t="str">
            <v>Steel construction</v>
          </cell>
          <cell r="D47">
            <v>23</v>
          </cell>
          <cell r="E47">
            <v>1</v>
          </cell>
          <cell r="F47">
            <v>1</v>
          </cell>
          <cell r="G47">
            <v>1</v>
          </cell>
          <cell r="H47">
            <v>15</v>
          </cell>
          <cell r="I47">
            <v>345</v>
          </cell>
        </row>
        <row r="48">
          <cell r="C48" t="str">
            <v>Fire Protection</v>
          </cell>
          <cell r="D48">
            <v>1</v>
          </cell>
          <cell r="E48">
            <v>1</v>
          </cell>
          <cell r="F48">
            <v>1</v>
          </cell>
          <cell r="G48">
            <v>1</v>
          </cell>
          <cell r="H48">
            <v>115</v>
          </cell>
          <cell r="I48">
            <v>115</v>
          </cell>
        </row>
        <row r="49">
          <cell r="C49" t="str">
            <v>Non shrink grout</v>
          </cell>
          <cell r="D49">
            <v>1</v>
          </cell>
          <cell r="E49">
            <v>1</v>
          </cell>
          <cell r="F49">
            <v>1</v>
          </cell>
          <cell r="G49">
            <v>1</v>
          </cell>
          <cell r="H49">
            <v>50</v>
          </cell>
          <cell r="I49">
            <v>50</v>
          </cell>
        </row>
        <row r="50">
          <cell r="C50" t="str">
            <v>Bolts, plates, fixings, etc</v>
          </cell>
          <cell r="D50">
            <v>1</v>
          </cell>
          <cell r="E50">
            <v>1</v>
          </cell>
          <cell r="F50">
            <v>1</v>
          </cell>
          <cell r="G50">
            <v>1</v>
          </cell>
          <cell r="H50">
            <v>150</v>
          </cell>
          <cell r="I50">
            <v>150</v>
          </cell>
        </row>
        <row r="52">
          <cell r="A52" t="str">
            <v>6.3.3</v>
          </cell>
          <cell r="C52" t="str">
            <v>Beams - floors 11&amp;12</v>
          </cell>
          <cell r="D52" t="str">
            <v>Angle iron to existing beams</v>
          </cell>
          <cell r="J52" t="str">
            <v>m</v>
          </cell>
          <cell r="K52">
            <v>105</v>
          </cell>
          <cell r="L52">
            <v>1176</v>
          </cell>
          <cell r="M52">
            <v>123480</v>
          </cell>
        </row>
        <row r="53">
          <cell r="C53" t="str">
            <v>Steel construction</v>
          </cell>
          <cell r="D53">
            <v>18.2</v>
          </cell>
          <cell r="E53">
            <v>2</v>
          </cell>
          <cell r="F53">
            <v>1</v>
          </cell>
          <cell r="G53">
            <v>1</v>
          </cell>
          <cell r="H53">
            <v>15</v>
          </cell>
          <cell r="I53">
            <v>546</v>
          </cell>
        </row>
        <row r="54">
          <cell r="C54" t="str">
            <v>Fire Protection</v>
          </cell>
          <cell r="D54">
            <v>1</v>
          </cell>
          <cell r="E54">
            <v>2</v>
          </cell>
          <cell r="F54">
            <v>1</v>
          </cell>
          <cell r="G54">
            <v>1</v>
          </cell>
          <cell r="H54">
            <v>115</v>
          </cell>
          <cell r="I54">
            <v>230</v>
          </cell>
        </row>
        <row r="55">
          <cell r="C55" t="str">
            <v>Non shrink grout</v>
          </cell>
          <cell r="D55">
            <v>1</v>
          </cell>
          <cell r="E55">
            <v>2</v>
          </cell>
          <cell r="F55">
            <v>1</v>
          </cell>
          <cell r="G55">
            <v>1</v>
          </cell>
          <cell r="H55">
            <v>50</v>
          </cell>
          <cell r="I55">
            <v>100</v>
          </cell>
        </row>
        <row r="56">
          <cell r="C56" t="str">
            <v>Bolts, plates, fixings, etc</v>
          </cell>
          <cell r="D56">
            <v>1</v>
          </cell>
          <cell r="E56">
            <v>2</v>
          </cell>
          <cell r="F56">
            <v>1</v>
          </cell>
          <cell r="G56">
            <v>1</v>
          </cell>
          <cell r="H56">
            <v>150</v>
          </cell>
          <cell r="I56">
            <v>300</v>
          </cell>
        </row>
        <row r="58">
          <cell r="A58" t="str">
            <v>6.4.1</v>
          </cell>
          <cell r="C58" t="str">
            <v>Columns</v>
          </cell>
          <cell r="D58" t="str">
            <v>Floor 12</v>
          </cell>
          <cell r="J58" t="str">
            <v>m</v>
          </cell>
          <cell r="K58">
            <v>9</v>
          </cell>
          <cell r="L58">
            <v>710</v>
          </cell>
          <cell r="M58">
            <v>6390</v>
          </cell>
        </row>
        <row r="59">
          <cell r="B59">
            <v>76</v>
          </cell>
          <cell r="C59" t="str">
            <v>Steel construction</v>
          </cell>
          <cell r="D59">
            <v>23</v>
          </cell>
          <cell r="E59">
            <v>1</v>
          </cell>
          <cell r="F59">
            <v>1</v>
          </cell>
          <cell r="G59">
            <v>1</v>
          </cell>
          <cell r="H59">
            <v>15</v>
          </cell>
          <cell r="I59">
            <v>345</v>
          </cell>
        </row>
        <row r="60">
          <cell r="C60" t="str">
            <v>Fire Protection</v>
          </cell>
          <cell r="D60">
            <v>1</v>
          </cell>
          <cell r="E60">
            <v>1</v>
          </cell>
          <cell r="F60">
            <v>1</v>
          </cell>
          <cell r="G60">
            <v>1</v>
          </cell>
          <cell r="H60">
            <v>115</v>
          </cell>
          <cell r="I60">
            <v>115</v>
          </cell>
        </row>
        <row r="61">
          <cell r="C61" t="str">
            <v>Non shrink grout</v>
          </cell>
          <cell r="D61">
            <v>1</v>
          </cell>
          <cell r="E61">
            <v>1</v>
          </cell>
          <cell r="F61">
            <v>1</v>
          </cell>
          <cell r="G61">
            <v>1</v>
          </cell>
          <cell r="H61">
            <v>50</v>
          </cell>
          <cell r="I61">
            <v>50</v>
          </cell>
        </row>
        <row r="62">
          <cell r="C62" t="str">
            <v>Bolts, plates, fixings, etc</v>
          </cell>
          <cell r="D62">
            <v>1</v>
          </cell>
          <cell r="E62">
            <v>1</v>
          </cell>
          <cell r="F62">
            <v>1</v>
          </cell>
          <cell r="G62">
            <v>1</v>
          </cell>
          <cell r="H62">
            <v>200</v>
          </cell>
          <cell r="I62">
            <v>200</v>
          </cell>
        </row>
        <row r="64">
          <cell r="A64" t="str">
            <v>6.4.2</v>
          </cell>
          <cell r="C64" t="str">
            <v>Columns</v>
          </cell>
          <cell r="D64" t="str">
            <v>Supporting roof from 11 floor @ 3500mm centers</v>
          </cell>
          <cell r="J64" t="str">
            <v>m</v>
          </cell>
          <cell r="K64">
            <v>120</v>
          </cell>
          <cell r="L64">
            <v>1005</v>
          </cell>
          <cell r="M64">
            <v>120600</v>
          </cell>
        </row>
        <row r="65">
          <cell r="B65">
            <v>76</v>
          </cell>
          <cell r="C65" t="str">
            <v>Steel construction</v>
          </cell>
          <cell r="D65">
            <v>46</v>
          </cell>
          <cell r="E65">
            <v>1</v>
          </cell>
          <cell r="F65">
            <v>1</v>
          </cell>
          <cell r="G65">
            <v>1</v>
          </cell>
          <cell r="H65">
            <v>15</v>
          </cell>
          <cell r="I65">
            <v>690</v>
          </cell>
        </row>
        <row r="66">
          <cell r="C66" t="str">
            <v>Fire Protection</v>
          </cell>
          <cell r="D66">
            <v>1</v>
          </cell>
          <cell r="E66">
            <v>1</v>
          </cell>
          <cell r="F66">
            <v>1</v>
          </cell>
          <cell r="G66">
            <v>1</v>
          </cell>
          <cell r="H66">
            <v>115</v>
          </cell>
          <cell r="I66">
            <v>115</v>
          </cell>
        </row>
        <row r="67">
          <cell r="C67" t="str">
            <v>Bolts, plates, fixings, etc</v>
          </cell>
          <cell r="D67">
            <v>1</v>
          </cell>
          <cell r="E67">
            <v>1</v>
          </cell>
          <cell r="F67">
            <v>1</v>
          </cell>
          <cell r="G67">
            <v>1</v>
          </cell>
          <cell r="H67">
            <v>200</v>
          </cell>
          <cell r="I67">
            <v>200</v>
          </cell>
        </row>
        <row r="69">
          <cell r="A69" t="str">
            <v>6.4.3</v>
          </cell>
          <cell r="C69" t="str">
            <v>Columns</v>
          </cell>
          <cell r="D69" t="str">
            <v>Strengthening of walls due to slab cutting back</v>
          </cell>
          <cell r="J69" t="str">
            <v>m</v>
          </cell>
          <cell r="K69">
            <v>21</v>
          </cell>
          <cell r="L69">
            <v>1263</v>
          </cell>
          <cell r="M69">
            <v>26523</v>
          </cell>
        </row>
        <row r="70">
          <cell r="B70">
            <v>76</v>
          </cell>
          <cell r="C70" t="str">
            <v>Steel construction</v>
          </cell>
          <cell r="D70">
            <v>21.1</v>
          </cell>
          <cell r="E70">
            <v>2</v>
          </cell>
          <cell r="F70">
            <v>1</v>
          </cell>
          <cell r="G70">
            <v>1</v>
          </cell>
          <cell r="H70">
            <v>15</v>
          </cell>
          <cell r="I70">
            <v>633</v>
          </cell>
        </row>
        <row r="71">
          <cell r="C71" t="str">
            <v>Fire Protection</v>
          </cell>
          <cell r="D71">
            <v>1</v>
          </cell>
          <cell r="E71">
            <v>2</v>
          </cell>
          <cell r="F71">
            <v>1</v>
          </cell>
          <cell r="G71">
            <v>1</v>
          </cell>
          <cell r="H71">
            <v>115</v>
          </cell>
          <cell r="I71">
            <v>230</v>
          </cell>
        </row>
        <row r="72">
          <cell r="C72" t="str">
            <v>Non shrink grout</v>
          </cell>
          <cell r="D72">
            <v>1</v>
          </cell>
          <cell r="E72">
            <v>2</v>
          </cell>
          <cell r="F72">
            <v>1</v>
          </cell>
          <cell r="G72">
            <v>1</v>
          </cell>
          <cell r="H72">
            <v>50</v>
          </cell>
          <cell r="I72">
            <v>100</v>
          </cell>
        </row>
        <row r="73">
          <cell r="C73" t="str">
            <v>Bolts, plates, fixings, etc</v>
          </cell>
          <cell r="D73">
            <v>1</v>
          </cell>
          <cell r="E73">
            <v>2</v>
          </cell>
          <cell r="F73">
            <v>1</v>
          </cell>
          <cell r="G73">
            <v>1</v>
          </cell>
          <cell r="H73">
            <v>150</v>
          </cell>
          <cell r="I73">
            <v>300</v>
          </cell>
        </row>
        <row r="76">
          <cell r="A76" t="str">
            <v>7.</v>
          </cell>
          <cell r="C76" t="str">
            <v>External Envelope</v>
          </cell>
          <cell r="F76">
            <v>0.1011398329776334</v>
          </cell>
          <cell r="K76">
            <v>1984885</v>
          </cell>
        </row>
        <row r="78">
          <cell r="A78">
            <v>7.1</v>
          </cell>
          <cell r="C78" t="str">
            <v>Walls</v>
          </cell>
          <cell r="D78" t="str">
            <v>Level 12</v>
          </cell>
          <cell r="J78" t="str">
            <v>m²</v>
          </cell>
          <cell r="K78">
            <v>165</v>
          </cell>
          <cell r="L78">
            <v>189.4</v>
          </cell>
          <cell r="M78">
            <v>31251</v>
          </cell>
        </row>
        <row r="79">
          <cell r="B79">
            <v>40</v>
          </cell>
          <cell r="C79" t="str">
            <v>280 Cavity wall</v>
          </cell>
          <cell r="D79">
            <v>1</v>
          </cell>
          <cell r="E79">
            <v>1</v>
          </cell>
          <cell r="F79">
            <v>1</v>
          </cell>
          <cell r="G79">
            <v>1</v>
          </cell>
          <cell r="H79">
            <v>185</v>
          </cell>
          <cell r="I79">
            <v>185</v>
          </cell>
        </row>
        <row r="80">
          <cell r="B80">
            <v>45</v>
          </cell>
          <cell r="C80" t="str">
            <v>Brick reinforcing</v>
          </cell>
          <cell r="D80">
            <v>4</v>
          </cell>
          <cell r="E80">
            <v>1</v>
          </cell>
          <cell r="F80">
            <v>1</v>
          </cell>
          <cell r="G80">
            <v>1</v>
          </cell>
          <cell r="H80">
            <v>1.1000000000000001</v>
          </cell>
          <cell r="I80">
            <v>4.4000000000000004</v>
          </cell>
        </row>
        <row r="82">
          <cell r="A82">
            <v>7.2</v>
          </cell>
          <cell r="C82" t="str">
            <v>Finishing's</v>
          </cell>
          <cell r="D82" t="str">
            <v>External Walls</v>
          </cell>
          <cell r="J82" t="str">
            <v>m²</v>
          </cell>
          <cell r="K82">
            <v>165</v>
          </cell>
          <cell r="L82">
            <v>48.487499999999997</v>
          </cell>
          <cell r="M82">
            <v>8000.44</v>
          </cell>
        </row>
        <row r="83">
          <cell r="B83">
            <v>52</v>
          </cell>
          <cell r="C83" t="str">
            <v>1 ct Plaster</v>
          </cell>
          <cell r="D83">
            <v>1</v>
          </cell>
          <cell r="E83">
            <v>1</v>
          </cell>
          <cell r="F83">
            <v>1</v>
          </cell>
          <cell r="G83">
            <v>1</v>
          </cell>
          <cell r="H83">
            <v>30.1875</v>
          </cell>
          <cell r="I83">
            <v>30.1875</v>
          </cell>
        </row>
        <row r="84">
          <cell r="B84">
            <v>100</v>
          </cell>
          <cell r="C84" t="str">
            <v>Paint</v>
          </cell>
          <cell r="D84">
            <v>1</v>
          </cell>
          <cell r="E84">
            <v>1</v>
          </cell>
          <cell r="F84">
            <v>1</v>
          </cell>
          <cell r="G84">
            <v>1</v>
          </cell>
          <cell r="H84">
            <v>18.3</v>
          </cell>
          <cell r="I84">
            <v>18.3</v>
          </cell>
        </row>
        <row r="86">
          <cell r="A86">
            <v>7.3</v>
          </cell>
          <cell r="C86" t="str">
            <v>Finishing's (Lightwells)</v>
          </cell>
          <cell r="J86" t="str">
            <v>m²</v>
          </cell>
          <cell r="K86">
            <v>792</v>
          </cell>
          <cell r="L86">
            <v>48.487499999999997</v>
          </cell>
          <cell r="M86">
            <v>38402.1</v>
          </cell>
        </row>
        <row r="87">
          <cell r="B87">
            <v>52</v>
          </cell>
          <cell r="C87" t="str">
            <v>1 ct Plaster</v>
          </cell>
          <cell r="D87">
            <v>1</v>
          </cell>
          <cell r="E87">
            <v>1</v>
          </cell>
          <cell r="F87">
            <v>1</v>
          </cell>
          <cell r="G87">
            <v>1</v>
          </cell>
          <cell r="H87">
            <v>30.1875</v>
          </cell>
          <cell r="I87">
            <v>30.1875</v>
          </cell>
        </row>
        <row r="88">
          <cell r="B88">
            <v>100</v>
          </cell>
          <cell r="C88" t="str">
            <v>Paint</v>
          </cell>
          <cell r="D88">
            <v>1</v>
          </cell>
          <cell r="E88">
            <v>1</v>
          </cell>
          <cell r="F88">
            <v>1</v>
          </cell>
          <cell r="G88">
            <v>1</v>
          </cell>
          <cell r="H88">
            <v>18.3</v>
          </cell>
          <cell r="I88">
            <v>18.3</v>
          </cell>
        </row>
        <row r="90">
          <cell r="A90">
            <v>7.4</v>
          </cell>
          <cell r="C90" t="str">
            <v>Windows</v>
          </cell>
          <cell r="D90" t="str">
            <v>Level 11 &amp; 12 Street elevations</v>
          </cell>
          <cell r="J90" t="str">
            <v>m²</v>
          </cell>
          <cell r="K90">
            <v>282</v>
          </cell>
          <cell r="L90">
            <v>1000</v>
          </cell>
          <cell r="M90">
            <v>282000</v>
          </cell>
        </row>
        <row r="91">
          <cell r="B91">
            <v>112</v>
          </cell>
          <cell r="C91" t="str">
            <v>Aluminium</v>
          </cell>
          <cell r="D91">
            <v>1</v>
          </cell>
          <cell r="E91">
            <v>1</v>
          </cell>
          <cell r="F91">
            <v>1</v>
          </cell>
          <cell r="G91">
            <v>1</v>
          </cell>
          <cell r="H91">
            <v>1000</v>
          </cell>
          <cell r="I91">
            <v>1000</v>
          </cell>
        </row>
        <row r="92">
          <cell r="B92">
            <v>113</v>
          </cell>
          <cell r="C92" t="str">
            <v>Vertical blinds</v>
          </cell>
          <cell r="D92">
            <v>0</v>
          </cell>
          <cell r="E92">
            <v>1</v>
          </cell>
          <cell r="F92">
            <v>1</v>
          </cell>
          <cell r="G92">
            <v>1</v>
          </cell>
          <cell r="H92">
            <v>100</v>
          </cell>
          <cell r="I92" t="str">
            <v>Excluded</v>
          </cell>
        </row>
        <row r="94">
          <cell r="A94">
            <v>7.5</v>
          </cell>
          <cell r="C94" t="str">
            <v>Windows</v>
          </cell>
          <cell r="D94" t="str">
            <v>Level 8 - 12  back elevations</v>
          </cell>
          <cell r="J94" t="str">
            <v>m²</v>
          </cell>
          <cell r="K94">
            <v>78.650000000000006</v>
          </cell>
          <cell r="L94">
            <v>900</v>
          </cell>
          <cell r="M94">
            <v>70785</v>
          </cell>
        </row>
        <row r="95">
          <cell r="C95" t="str">
            <v>Aluminium</v>
          </cell>
          <cell r="D95">
            <v>1</v>
          </cell>
          <cell r="E95">
            <v>1</v>
          </cell>
          <cell r="F95">
            <v>1</v>
          </cell>
          <cell r="G95">
            <v>1</v>
          </cell>
          <cell r="H95">
            <v>800</v>
          </cell>
          <cell r="I95">
            <v>800</v>
          </cell>
        </row>
        <row r="96">
          <cell r="C96" t="str">
            <v>Demolitions</v>
          </cell>
          <cell r="D96">
            <v>1</v>
          </cell>
          <cell r="E96">
            <v>1</v>
          </cell>
          <cell r="F96">
            <v>1</v>
          </cell>
          <cell r="G96">
            <v>1</v>
          </cell>
          <cell r="H96">
            <v>100</v>
          </cell>
          <cell r="I96">
            <v>100</v>
          </cell>
        </row>
        <row r="97">
          <cell r="B97">
            <v>113</v>
          </cell>
          <cell r="C97" t="str">
            <v>Vertical blinds</v>
          </cell>
          <cell r="D97">
            <v>0</v>
          </cell>
          <cell r="E97">
            <v>1</v>
          </cell>
          <cell r="F97">
            <v>1</v>
          </cell>
          <cell r="G97">
            <v>1</v>
          </cell>
          <cell r="H97">
            <v>100</v>
          </cell>
          <cell r="I97" t="str">
            <v>Excluded</v>
          </cell>
        </row>
        <row r="99">
          <cell r="A99">
            <v>7.6</v>
          </cell>
          <cell r="C99" t="str">
            <v>Windows</v>
          </cell>
          <cell r="D99" t="str">
            <v>Level 2 - 9 Strand Street elevation</v>
          </cell>
          <cell r="J99" t="str">
            <v>No</v>
          </cell>
          <cell r="K99">
            <v>56</v>
          </cell>
          <cell r="L99">
            <v>9000</v>
          </cell>
          <cell r="M99">
            <v>504000</v>
          </cell>
        </row>
        <row r="100">
          <cell r="B100">
            <v>112</v>
          </cell>
          <cell r="C100" t="str">
            <v>Aluminium</v>
          </cell>
          <cell r="D100">
            <v>1</v>
          </cell>
          <cell r="E100">
            <v>1</v>
          </cell>
          <cell r="F100">
            <v>3</v>
          </cell>
          <cell r="G100">
            <v>3</v>
          </cell>
          <cell r="H100">
            <v>1000</v>
          </cell>
          <cell r="I100">
            <v>9000</v>
          </cell>
        </row>
        <row r="101">
          <cell r="B101">
            <v>113</v>
          </cell>
          <cell r="C101" t="str">
            <v>Vertical blinds</v>
          </cell>
          <cell r="D101">
            <v>0</v>
          </cell>
          <cell r="E101">
            <v>1</v>
          </cell>
          <cell r="F101">
            <v>3</v>
          </cell>
          <cell r="G101">
            <v>3</v>
          </cell>
          <cell r="H101">
            <v>100</v>
          </cell>
          <cell r="I101" t="str">
            <v>Excluded</v>
          </cell>
        </row>
        <row r="103">
          <cell r="A103">
            <v>7.7</v>
          </cell>
          <cell r="C103" t="str">
            <v>Windows</v>
          </cell>
          <cell r="D103" t="str">
            <v>Level 10 Strand Street elevation</v>
          </cell>
          <cell r="J103" t="str">
            <v>No</v>
          </cell>
          <cell r="K103">
            <v>11</v>
          </cell>
          <cell r="L103">
            <v>3919.9999999999995</v>
          </cell>
          <cell r="M103">
            <v>43120</v>
          </cell>
        </row>
        <row r="104">
          <cell r="B104">
            <v>112</v>
          </cell>
          <cell r="C104" t="str">
            <v>Aluminium</v>
          </cell>
          <cell r="D104">
            <v>1</v>
          </cell>
          <cell r="E104">
            <v>1</v>
          </cell>
          <cell r="F104">
            <v>2.8</v>
          </cell>
          <cell r="G104">
            <v>1.4</v>
          </cell>
          <cell r="H104">
            <v>1000</v>
          </cell>
          <cell r="I104">
            <v>3919.9999999999995</v>
          </cell>
        </row>
        <row r="105">
          <cell r="B105">
            <v>113</v>
          </cell>
          <cell r="C105" t="str">
            <v>Vertical blinds</v>
          </cell>
          <cell r="D105">
            <v>0</v>
          </cell>
          <cell r="E105">
            <v>1</v>
          </cell>
          <cell r="F105">
            <v>2.8</v>
          </cell>
          <cell r="G105">
            <v>1.4</v>
          </cell>
          <cell r="H105">
            <v>100</v>
          </cell>
          <cell r="I105" t="str">
            <v>Excluded</v>
          </cell>
        </row>
        <row r="107">
          <cell r="A107">
            <v>7.8</v>
          </cell>
          <cell r="C107" t="str">
            <v>Windows</v>
          </cell>
          <cell r="D107" t="str">
            <v>Void Windows</v>
          </cell>
          <cell r="J107" t="str">
            <v>No</v>
          </cell>
          <cell r="K107">
            <v>22</v>
          </cell>
          <cell r="L107">
            <v>1979.9999999999998</v>
          </cell>
          <cell r="M107">
            <v>43560</v>
          </cell>
        </row>
        <row r="108">
          <cell r="B108">
            <v>112</v>
          </cell>
          <cell r="C108" t="str">
            <v>Aluminium</v>
          </cell>
          <cell r="D108">
            <v>1</v>
          </cell>
          <cell r="E108">
            <v>1</v>
          </cell>
          <cell r="F108">
            <v>1.5</v>
          </cell>
          <cell r="G108">
            <v>1.2</v>
          </cell>
          <cell r="H108">
            <v>1000</v>
          </cell>
          <cell r="I108">
            <v>1799.9999999999998</v>
          </cell>
        </row>
        <row r="109">
          <cell r="C109" t="str">
            <v>Demolitions</v>
          </cell>
          <cell r="D109">
            <v>1</v>
          </cell>
          <cell r="E109">
            <v>1</v>
          </cell>
          <cell r="F109">
            <v>1.5</v>
          </cell>
          <cell r="G109">
            <v>1.2</v>
          </cell>
          <cell r="H109">
            <v>100</v>
          </cell>
          <cell r="I109">
            <v>179.99999999999997</v>
          </cell>
        </row>
        <row r="110">
          <cell r="B110">
            <v>113</v>
          </cell>
          <cell r="C110" t="str">
            <v>Vertical blinds</v>
          </cell>
          <cell r="D110">
            <v>0</v>
          </cell>
          <cell r="E110">
            <v>1</v>
          </cell>
          <cell r="F110">
            <v>1.5</v>
          </cell>
          <cell r="G110">
            <v>1.2</v>
          </cell>
          <cell r="H110">
            <v>100</v>
          </cell>
          <cell r="I110" t="str">
            <v>Excluded</v>
          </cell>
        </row>
        <row r="112">
          <cell r="A112">
            <v>7.9</v>
          </cell>
          <cell r="C112" t="str">
            <v>Windows</v>
          </cell>
          <cell r="D112" t="str">
            <v>Void Windows</v>
          </cell>
          <cell r="J112" t="str">
            <v>No</v>
          </cell>
          <cell r="K112">
            <v>11</v>
          </cell>
          <cell r="L112">
            <v>2640</v>
          </cell>
          <cell r="M112">
            <v>29040</v>
          </cell>
        </row>
        <row r="113">
          <cell r="B113">
            <v>112</v>
          </cell>
          <cell r="C113" t="str">
            <v>Aluminium</v>
          </cell>
          <cell r="D113">
            <v>1</v>
          </cell>
          <cell r="E113">
            <v>1</v>
          </cell>
          <cell r="F113">
            <v>2</v>
          </cell>
          <cell r="G113">
            <v>1.2</v>
          </cell>
          <cell r="H113">
            <v>1000</v>
          </cell>
          <cell r="I113">
            <v>2400</v>
          </cell>
        </row>
        <row r="114">
          <cell r="C114" t="str">
            <v>Demolitions</v>
          </cell>
          <cell r="D114">
            <v>1</v>
          </cell>
          <cell r="E114">
            <v>1</v>
          </cell>
          <cell r="F114">
            <v>2</v>
          </cell>
          <cell r="G114">
            <v>1.2</v>
          </cell>
          <cell r="H114">
            <v>100</v>
          </cell>
          <cell r="I114">
            <v>240</v>
          </cell>
        </row>
        <row r="115">
          <cell r="B115">
            <v>113</v>
          </cell>
          <cell r="C115" t="str">
            <v>Vertical blinds</v>
          </cell>
          <cell r="D115">
            <v>0</v>
          </cell>
          <cell r="E115">
            <v>1</v>
          </cell>
          <cell r="F115">
            <v>2</v>
          </cell>
          <cell r="G115">
            <v>1.2</v>
          </cell>
          <cell r="H115">
            <v>100</v>
          </cell>
          <cell r="I115" t="str">
            <v>Excluded</v>
          </cell>
        </row>
        <row r="117">
          <cell r="A117">
            <v>7.1</v>
          </cell>
          <cell r="C117" t="str">
            <v>Windows</v>
          </cell>
          <cell r="D117" t="str">
            <v>Level 2 - 10 St Georges Street</v>
          </cell>
          <cell r="J117" t="str">
            <v>No</v>
          </cell>
          <cell r="K117">
            <v>84</v>
          </cell>
          <cell r="L117">
            <v>675</v>
          </cell>
          <cell r="M117">
            <v>56700</v>
          </cell>
        </row>
        <row r="118">
          <cell r="C118" t="str">
            <v>Allowance</v>
          </cell>
          <cell r="D118">
            <v>1</v>
          </cell>
          <cell r="E118">
            <v>1</v>
          </cell>
          <cell r="F118">
            <v>1.5</v>
          </cell>
          <cell r="G118">
            <v>3</v>
          </cell>
          <cell r="H118">
            <v>150</v>
          </cell>
          <cell r="I118">
            <v>675</v>
          </cell>
        </row>
        <row r="120">
          <cell r="A120">
            <v>7.11</v>
          </cell>
          <cell r="C120" t="str">
            <v>Windows</v>
          </cell>
          <cell r="D120" t="str">
            <v>Bank Windows</v>
          </cell>
          <cell r="J120" t="str">
            <v>m²</v>
          </cell>
          <cell r="K120">
            <v>112.608</v>
          </cell>
          <cell r="L120">
            <v>1504.9</v>
          </cell>
          <cell r="M120">
            <v>169463.78</v>
          </cell>
        </row>
        <row r="121">
          <cell r="B121">
            <v>100</v>
          </cell>
          <cell r="C121" t="str">
            <v>Paint</v>
          </cell>
          <cell r="D121">
            <v>1</v>
          </cell>
          <cell r="E121">
            <v>1</v>
          </cell>
          <cell r="F121">
            <v>1</v>
          </cell>
          <cell r="G121">
            <v>1</v>
          </cell>
          <cell r="H121">
            <v>1504.9</v>
          </cell>
          <cell r="I121">
            <v>1504.9</v>
          </cell>
        </row>
        <row r="123">
          <cell r="A123">
            <v>7.11</v>
          </cell>
          <cell r="C123" t="str">
            <v>Juliet Balconies</v>
          </cell>
          <cell r="D123" t="str">
            <v>(New )</v>
          </cell>
          <cell r="J123" t="str">
            <v>No</v>
          </cell>
          <cell r="K123">
            <v>60</v>
          </cell>
          <cell r="L123">
            <v>8400</v>
          </cell>
          <cell r="M123">
            <v>504000</v>
          </cell>
        </row>
        <row r="124">
          <cell r="B124">
            <v>76</v>
          </cell>
          <cell r="C124" t="str">
            <v>Steel construction</v>
          </cell>
          <cell r="D124">
            <v>120</v>
          </cell>
          <cell r="E124">
            <v>1</v>
          </cell>
          <cell r="F124">
            <v>1</v>
          </cell>
          <cell r="G124">
            <v>3</v>
          </cell>
          <cell r="H124">
            <v>15</v>
          </cell>
          <cell r="I124">
            <v>5400</v>
          </cell>
        </row>
        <row r="125">
          <cell r="C125" t="str">
            <v>Balustrading</v>
          </cell>
          <cell r="D125">
            <v>1</v>
          </cell>
          <cell r="E125">
            <v>1</v>
          </cell>
          <cell r="F125">
            <v>1</v>
          </cell>
          <cell r="G125">
            <v>3</v>
          </cell>
          <cell r="H125">
            <v>1000</v>
          </cell>
          <cell r="I125">
            <v>3000</v>
          </cell>
        </row>
        <row r="127">
          <cell r="A127">
            <v>7.12</v>
          </cell>
          <cell r="C127" t="str">
            <v>Window sundries say</v>
          </cell>
          <cell r="D127" t="str">
            <v>}</v>
          </cell>
          <cell r="E127" t="str">
            <v>included</v>
          </cell>
          <cell r="J127" t="str">
            <v>m</v>
          </cell>
          <cell r="K127">
            <v>0</v>
          </cell>
          <cell r="L127">
            <v>0</v>
          </cell>
          <cell r="M127">
            <v>0</v>
          </cell>
        </row>
        <row r="129">
          <cell r="A129" t="str">
            <v>7.13.1</v>
          </cell>
          <cell r="C129" t="str">
            <v>Doors</v>
          </cell>
          <cell r="D129" t="str">
            <v>Single</v>
          </cell>
          <cell r="F129" t="str">
            <v>Doors to void bridge</v>
          </cell>
          <cell r="J129" t="str">
            <v>No</v>
          </cell>
          <cell r="K129">
            <v>20</v>
          </cell>
          <cell r="L129">
            <v>1442.25</v>
          </cell>
          <cell r="M129">
            <v>28845</v>
          </cell>
        </row>
        <row r="130">
          <cell r="C130" t="str">
            <v>Frame</v>
          </cell>
          <cell r="D130">
            <v>1</v>
          </cell>
          <cell r="E130">
            <v>1</v>
          </cell>
          <cell r="F130">
            <v>1</v>
          </cell>
          <cell r="G130">
            <v>1</v>
          </cell>
          <cell r="H130">
            <v>400</v>
          </cell>
          <cell r="I130">
            <v>400</v>
          </cell>
        </row>
        <row r="131">
          <cell r="C131" t="str">
            <v>Door</v>
          </cell>
          <cell r="D131">
            <v>1</v>
          </cell>
          <cell r="E131">
            <v>1</v>
          </cell>
          <cell r="F131">
            <v>1</v>
          </cell>
          <cell r="G131">
            <v>1</v>
          </cell>
          <cell r="H131">
            <v>500</v>
          </cell>
          <cell r="I131">
            <v>500</v>
          </cell>
        </row>
        <row r="132">
          <cell r="B132">
            <v>121</v>
          </cell>
          <cell r="C132" t="str">
            <v>Ironmongery</v>
          </cell>
          <cell r="D132">
            <v>1</v>
          </cell>
          <cell r="E132">
            <v>1</v>
          </cell>
          <cell r="F132">
            <v>1</v>
          </cell>
          <cell r="G132">
            <v>1</v>
          </cell>
          <cell r="H132">
            <v>500</v>
          </cell>
          <cell r="I132">
            <v>500</v>
          </cell>
        </row>
        <row r="133">
          <cell r="B133">
            <v>102</v>
          </cell>
          <cell r="C133" t="str">
            <v>Finish</v>
          </cell>
          <cell r="D133">
            <v>1</v>
          </cell>
          <cell r="E133">
            <v>1</v>
          </cell>
          <cell r="F133">
            <v>1</v>
          </cell>
          <cell r="G133">
            <v>1</v>
          </cell>
          <cell r="H133">
            <v>42.25</v>
          </cell>
          <cell r="I133">
            <v>42.25</v>
          </cell>
        </row>
        <row r="135">
          <cell r="A135" t="str">
            <v>7.13.2</v>
          </cell>
          <cell r="C135" t="str">
            <v>Doors</v>
          </cell>
          <cell r="D135" t="str">
            <v>Single fire</v>
          </cell>
          <cell r="J135" t="str">
            <v>No</v>
          </cell>
          <cell r="K135">
            <v>0</v>
          </cell>
          <cell r="L135">
            <v>2503.25</v>
          </cell>
          <cell r="M135">
            <v>0</v>
          </cell>
        </row>
        <row r="136">
          <cell r="B136">
            <v>116</v>
          </cell>
          <cell r="C136" t="str">
            <v>Door, frame, IM complete</v>
          </cell>
          <cell r="D136">
            <v>1</v>
          </cell>
          <cell r="E136">
            <v>1</v>
          </cell>
          <cell r="F136">
            <v>1</v>
          </cell>
          <cell r="G136">
            <v>1</v>
          </cell>
          <cell r="H136">
            <v>2461</v>
          </cell>
          <cell r="I136">
            <v>2461</v>
          </cell>
        </row>
        <row r="137">
          <cell r="B137">
            <v>102</v>
          </cell>
          <cell r="C137" t="str">
            <v>Finish</v>
          </cell>
          <cell r="D137">
            <v>1</v>
          </cell>
          <cell r="E137">
            <v>1</v>
          </cell>
          <cell r="F137">
            <v>1</v>
          </cell>
          <cell r="G137">
            <v>1</v>
          </cell>
          <cell r="H137">
            <v>42.25</v>
          </cell>
          <cell r="I137">
            <v>42.25</v>
          </cell>
        </row>
        <row r="139">
          <cell r="A139" t="str">
            <v>7.13.3</v>
          </cell>
          <cell r="C139" t="str">
            <v>Doors</v>
          </cell>
          <cell r="D139" t="str">
            <v>Double</v>
          </cell>
          <cell r="J139" t="str">
            <v>No</v>
          </cell>
          <cell r="K139">
            <v>0</v>
          </cell>
          <cell r="L139">
            <v>1592.25</v>
          </cell>
          <cell r="M139">
            <v>0</v>
          </cell>
        </row>
        <row r="140">
          <cell r="B140">
            <v>123</v>
          </cell>
          <cell r="C140" t="str">
            <v>Frame</v>
          </cell>
          <cell r="D140">
            <v>1</v>
          </cell>
          <cell r="E140">
            <v>1</v>
          </cell>
          <cell r="F140">
            <v>1</v>
          </cell>
          <cell r="G140">
            <v>1</v>
          </cell>
          <cell r="H140">
            <v>400</v>
          </cell>
          <cell r="I140">
            <v>400</v>
          </cell>
        </row>
        <row r="141">
          <cell r="B141">
            <v>124</v>
          </cell>
          <cell r="C141" t="str">
            <v>Door</v>
          </cell>
          <cell r="D141">
            <v>1</v>
          </cell>
          <cell r="E141">
            <v>1</v>
          </cell>
          <cell r="F141">
            <v>1</v>
          </cell>
          <cell r="G141">
            <v>1</v>
          </cell>
          <cell r="H141">
            <v>500</v>
          </cell>
          <cell r="I141">
            <v>500</v>
          </cell>
        </row>
        <row r="142">
          <cell r="B142">
            <v>125</v>
          </cell>
          <cell r="C142" t="str">
            <v>Ironmongery</v>
          </cell>
          <cell r="D142">
            <v>1</v>
          </cell>
          <cell r="E142">
            <v>1</v>
          </cell>
          <cell r="F142">
            <v>1</v>
          </cell>
          <cell r="G142">
            <v>1</v>
          </cell>
          <cell r="H142">
            <v>650</v>
          </cell>
          <cell r="I142">
            <v>650</v>
          </cell>
        </row>
        <row r="143">
          <cell r="B143">
            <v>103</v>
          </cell>
          <cell r="C143" t="str">
            <v>Finish</v>
          </cell>
          <cell r="D143">
            <v>1</v>
          </cell>
          <cell r="E143">
            <v>1</v>
          </cell>
          <cell r="F143">
            <v>1</v>
          </cell>
          <cell r="G143">
            <v>1</v>
          </cell>
          <cell r="H143">
            <v>42.25</v>
          </cell>
          <cell r="I143">
            <v>42.25</v>
          </cell>
        </row>
        <row r="145">
          <cell r="A145" t="str">
            <v>7.13.4</v>
          </cell>
          <cell r="C145" t="str">
            <v>Doors</v>
          </cell>
          <cell r="D145" t="str">
            <v>Double fire</v>
          </cell>
          <cell r="F145" t="str">
            <v>Access door to Boston House</v>
          </cell>
          <cell r="J145" t="str">
            <v>No</v>
          </cell>
          <cell r="K145">
            <v>2</v>
          </cell>
          <cell r="L145">
            <v>3359</v>
          </cell>
          <cell r="M145">
            <v>6718</v>
          </cell>
        </row>
        <row r="146">
          <cell r="B146">
            <v>117</v>
          </cell>
          <cell r="C146" t="str">
            <v>Door, frame, IM complete</v>
          </cell>
          <cell r="D146">
            <v>1</v>
          </cell>
          <cell r="E146">
            <v>1</v>
          </cell>
          <cell r="F146">
            <v>1</v>
          </cell>
          <cell r="G146">
            <v>1</v>
          </cell>
          <cell r="H146">
            <v>3316.75</v>
          </cell>
          <cell r="I146">
            <v>3316.75</v>
          </cell>
        </row>
        <row r="147">
          <cell r="B147">
            <v>103</v>
          </cell>
          <cell r="C147" t="str">
            <v>Finish</v>
          </cell>
          <cell r="D147">
            <v>1</v>
          </cell>
          <cell r="E147">
            <v>1</v>
          </cell>
          <cell r="F147">
            <v>1</v>
          </cell>
          <cell r="G147">
            <v>1</v>
          </cell>
          <cell r="H147">
            <v>42.25</v>
          </cell>
          <cell r="I147">
            <v>42.25</v>
          </cell>
        </row>
        <row r="149">
          <cell r="A149" t="str">
            <v>7.13.5</v>
          </cell>
          <cell r="C149" t="str">
            <v>Special Doors</v>
          </cell>
          <cell r="J149" t="str">
            <v>No</v>
          </cell>
          <cell r="K149">
            <v>1</v>
          </cell>
          <cell r="L149">
            <v>18000</v>
          </cell>
          <cell r="M149">
            <v>18000</v>
          </cell>
        </row>
        <row r="150">
          <cell r="B150">
            <v>127</v>
          </cell>
          <cell r="C150" t="str">
            <v>Entrance doors</v>
          </cell>
          <cell r="D150">
            <v>1</v>
          </cell>
          <cell r="E150">
            <v>1</v>
          </cell>
          <cell r="F150">
            <v>1</v>
          </cell>
          <cell r="G150">
            <v>1</v>
          </cell>
          <cell r="H150">
            <v>18000</v>
          </cell>
          <cell r="I150">
            <v>18000</v>
          </cell>
        </row>
        <row r="152">
          <cell r="A152">
            <v>7.14</v>
          </cell>
          <cell r="C152" t="str">
            <v>External sun control grilles</v>
          </cell>
          <cell r="E152" t="str">
            <v>3000mm wide - St Georges &amp; Strant Street</v>
          </cell>
          <cell r="J152" t="str">
            <v>m²</v>
          </cell>
          <cell r="K152">
            <v>141</v>
          </cell>
          <cell r="L152">
            <v>1000</v>
          </cell>
          <cell r="M152">
            <v>141000</v>
          </cell>
        </row>
        <row r="153">
          <cell r="B153">
            <v>133</v>
          </cell>
          <cell r="C153" t="str">
            <v>Budget allowance</v>
          </cell>
          <cell r="D153">
            <v>1</v>
          </cell>
          <cell r="E153">
            <v>1</v>
          </cell>
          <cell r="F153">
            <v>1</v>
          </cell>
          <cell r="G153">
            <v>1</v>
          </cell>
          <cell r="H153">
            <v>1000</v>
          </cell>
          <cell r="I153">
            <v>1000</v>
          </cell>
        </row>
        <row r="155">
          <cell r="A155">
            <v>7.15</v>
          </cell>
          <cell r="C155" t="str">
            <v>Canopy over main entrance</v>
          </cell>
          <cell r="J155" t="str">
            <v>Item</v>
          </cell>
          <cell r="K155">
            <v>1</v>
          </cell>
          <cell r="L155">
            <v>10000</v>
          </cell>
          <cell r="M155">
            <v>10000</v>
          </cell>
        </row>
        <row r="158">
          <cell r="A158" t="str">
            <v>8.</v>
          </cell>
          <cell r="C158" t="str">
            <v>Roofs</v>
          </cell>
          <cell r="F158">
            <v>1.2037152723779622E-2</v>
          </cell>
          <cell r="K158">
            <v>236231</v>
          </cell>
        </row>
        <row r="160">
          <cell r="A160">
            <v>8.1</v>
          </cell>
          <cell r="C160" t="str">
            <v>Covering</v>
          </cell>
          <cell r="J160" t="str">
            <v>m²</v>
          </cell>
          <cell r="K160">
            <v>435.12700000000001</v>
          </cell>
          <cell r="L160">
            <v>178</v>
          </cell>
          <cell r="M160">
            <v>77452.61</v>
          </cell>
        </row>
        <row r="161">
          <cell r="B161">
            <v>67</v>
          </cell>
          <cell r="C161" t="str">
            <v>Roof sheeting</v>
          </cell>
          <cell r="D161">
            <v>1</v>
          </cell>
          <cell r="E161">
            <v>1</v>
          </cell>
          <cell r="F161">
            <v>1</v>
          </cell>
          <cell r="G161">
            <v>1</v>
          </cell>
          <cell r="H161">
            <v>120</v>
          </cell>
          <cell r="I161">
            <v>120</v>
          </cell>
        </row>
        <row r="162">
          <cell r="B162">
            <v>69</v>
          </cell>
          <cell r="C162" t="str">
            <v>Dampproof membrane</v>
          </cell>
          <cell r="D162">
            <v>1</v>
          </cell>
          <cell r="E162">
            <v>1</v>
          </cell>
          <cell r="F162">
            <v>1</v>
          </cell>
          <cell r="G162">
            <v>1</v>
          </cell>
          <cell r="H162">
            <v>8</v>
          </cell>
          <cell r="I162">
            <v>8</v>
          </cell>
        </row>
        <row r="163">
          <cell r="B163">
            <v>68</v>
          </cell>
          <cell r="C163" t="str">
            <v>Ridges, valleys, etc</v>
          </cell>
          <cell r="D163">
            <v>1</v>
          </cell>
          <cell r="E163">
            <v>1</v>
          </cell>
          <cell r="F163">
            <v>1</v>
          </cell>
          <cell r="G163">
            <v>1</v>
          </cell>
          <cell r="H163">
            <v>20</v>
          </cell>
          <cell r="I163">
            <v>20</v>
          </cell>
        </row>
        <row r="164">
          <cell r="B164">
            <v>70</v>
          </cell>
          <cell r="C164" t="str">
            <v>Insulation</v>
          </cell>
          <cell r="D164">
            <v>1</v>
          </cell>
          <cell r="E164">
            <v>1</v>
          </cell>
          <cell r="F164">
            <v>1</v>
          </cell>
          <cell r="G164">
            <v>1</v>
          </cell>
          <cell r="H164">
            <v>30</v>
          </cell>
          <cell r="I164">
            <v>30</v>
          </cell>
        </row>
        <row r="166">
          <cell r="A166">
            <v>8.1999999999999993</v>
          </cell>
          <cell r="C166" t="str">
            <v>Roof construction</v>
          </cell>
          <cell r="J166" t="str">
            <v>m²</v>
          </cell>
          <cell r="K166">
            <v>435.12700000000001</v>
          </cell>
          <cell r="L166">
            <v>300</v>
          </cell>
          <cell r="M166">
            <v>130538.1</v>
          </cell>
        </row>
        <row r="167">
          <cell r="B167">
            <v>76</v>
          </cell>
          <cell r="C167" t="str">
            <v>Steel</v>
          </cell>
          <cell r="D167">
            <v>20</v>
          </cell>
          <cell r="E167">
            <v>1</v>
          </cell>
          <cell r="F167">
            <v>1</v>
          </cell>
          <cell r="G167">
            <v>1</v>
          </cell>
          <cell r="H167">
            <v>15</v>
          </cell>
          <cell r="I167">
            <v>300</v>
          </cell>
        </row>
        <row r="169">
          <cell r="A169">
            <v>8.3000000000000007</v>
          </cell>
          <cell r="C169" t="str">
            <v>Eaves</v>
          </cell>
          <cell r="J169" t="str">
            <v>m</v>
          </cell>
          <cell r="K169">
            <v>104</v>
          </cell>
          <cell r="L169">
            <v>230</v>
          </cell>
          <cell r="M169">
            <v>23920</v>
          </cell>
        </row>
        <row r="170">
          <cell r="B170">
            <v>77</v>
          </cell>
          <cell r="C170" t="str">
            <v>Fascia</v>
          </cell>
          <cell r="D170">
            <v>1</v>
          </cell>
          <cell r="E170">
            <v>1</v>
          </cell>
          <cell r="F170">
            <v>1</v>
          </cell>
          <cell r="G170">
            <v>1</v>
          </cell>
          <cell r="H170">
            <v>50</v>
          </cell>
          <cell r="I170">
            <v>50</v>
          </cell>
        </row>
        <row r="171">
          <cell r="B171">
            <v>81</v>
          </cell>
          <cell r="C171" t="str">
            <v>Gutter</v>
          </cell>
          <cell r="D171">
            <v>1</v>
          </cell>
          <cell r="E171">
            <v>1</v>
          </cell>
          <cell r="F171">
            <v>1</v>
          </cell>
          <cell r="G171">
            <v>1</v>
          </cell>
          <cell r="H171">
            <v>100</v>
          </cell>
          <cell r="I171">
            <v>100</v>
          </cell>
        </row>
        <row r="172">
          <cell r="B172">
            <v>83</v>
          </cell>
          <cell r="C172" t="str">
            <v>Sundries</v>
          </cell>
          <cell r="D172">
            <v>1</v>
          </cell>
          <cell r="E172">
            <v>1</v>
          </cell>
          <cell r="F172">
            <v>1</v>
          </cell>
          <cell r="G172">
            <v>1</v>
          </cell>
          <cell r="H172">
            <v>10</v>
          </cell>
          <cell r="I172">
            <v>10</v>
          </cell>
        </row>
        <row r="173">
          <cell r="B173">
            <v>78</v>
          </cell>
          <cell r="C173" t="str">
            <v>Soffit covering</v>
          </cell>
          <cell r="D173">
            <v>1</v>
          </cell>
          <cell r="E173">
            <v>1</v>
          </cell>
          <cell r="F173">
            <v>1</v>
          </cell>
          <cell r="G173">
            <v>1</v>
          </cell>
          <cell r="H173">
            <v>50</v>
          </cell>
          <cell r="I173">
            <v>50</v>
          </cell>
        </row>
        <row r="174">
          <cell r="B174">
            <v>107</v>
          </cell>
          <cell r="C174" t="str">
            <v>Paint to eaves</v>
          </cell>
          <cell r="D174">
            <v>1</v>
          </cell>
          <cell r="E174">
            <v>1</v>
          </cell>
          <cell r="F174">
            <v>1</v>
          </cell>
          <cell r="G174">
            <v>1</v>
          </cell>
          <cell r="H174">
            <v>20</v>
          </cell>
          <cell r="I174">
            <v>20</v>
          </cell>
        </row>
        <row r="176">
          <cell r="A176">
            <v>8.4</v>
          </cell>
          <cell r="C176" t="str">
            <v>Downpipes</v>
          </cell>
          <cell r="J176" t="str">
            <v>m</v>
          </cell>
          <cell r="K176">
            <v>48</v>
          </cell>
          <cell r="L176">
            <v>90</v>
          </cell>
          <cell r="M176">
            <v>4320</v>
          </cell>
        </row>
        <row r="177">
          <cell r="B177">
            <v>82</v>
          </cell>
          <cell r="C177" t="str">
            <v>Downpipes</v>
          </cell>
          <cell r="D177">
            <v>1</v>
          </cell>
          <cell r="E177">
            <v>1</v>
          </cell>
          <cell r="F177">
            <v>1</v>
          </cell>
          <cell r="G177">
            <v>1</v>
          </cell>
          <cell r="H177">
            <v>80</v>
          </cell>
          <cell r="I177">
            <v>80</v>
          </cell>
        </row>
        <row r="178">
          <cell r="B178">
            <v>83</v>
          </cell>
          <cell r="C178" t="str">
            <v>Sundries</v>
          </cell>
          <cell r="D178">
            <v>1</v>
          </cell>
          <cell r="E178">
            <v>1</v>
          </cell>
          <cell r="F178">
            <v>1</v>
          </cell>
          <cell r="G178">
            <v>1</v>
          </cell>
          <cell r="H178">
            <v>10</v>
          </cell>
          <cell r="I178">
            <v>10</v>
          </cell>
        </row>
        <row r="180">
          <cell r="A180" t="str">
            <v>9.</v>
          </cell>
          <cell r="C180" t="str">
            <v>Upper Floors (Load bearing structures only)</v>
          </cell>
          <cell r="K180">
            <v>0</v>
          </cell>
        </row>
        <row r="182">
          <cell r="A182" t="str">
            <v>10.</v>
          </cell>
          <cell r="C182" t="str">
            <v>Internal divisions</v>
          </cell>
          <cell r="F182">
            <v>8.4476271169513256E-2</v>
          </cell>
          <cell r="K182">
            <v>1657860</v>
          </cell>
        </row>
        <row r="184">
          <cell r="A184" t="str">
            <v>10.1.1</v>
          </cell>
          <cell r="C184" t="str">
            <v>Walls</v>
          </cell>
          <cell r="D184" t="str">
            <v>Half brick walls</v>
          </cell>
          <cell r="G184" t="str">
            <v>Apartments</v>
          </cell>
          <cell r="J184" t="str">
            <v>m²</v>
          </cell>
          <cell r="K184">
            <v>1731</v>
          </cell>
          <cell r="L184">
            <v>93.3</v>
          </cell>
          <cell r="M184">
            <v>161502.29999999999</v>
          </cell>
        </row>
        <row r="185">
          <cell r="B185">
            <v>42</v>
          </cell>
          <cell r="C185" t="str">
            <v>Brickwork</v>
          </cell>
          <cell r="D185">
            <v>1</v>
          </cell>
          <cell r="E185">
            <v>1</v>
          </cell>
          <cell r="F185">
            <v>1</v>
          </cell>
          <cell r="G185">
            <v>1</v>
          </cell>
          <cell r="H185">
            <v>90</v>
          </cell>
          <cell r="I185">
            <v>90</v>
          </cell>
        </row>
        <row r="186">
          <cell r="B186">
            <v>45</v>
          </cell>
          <cell r="C186" t="str">
            <v>Reinforcement</v>
          </cell>
          <cell r="D186">
            <v>3</v>
          </cell>
          <cell r="E186">
            <v>1</v>
          </cell>
          <cell r="F186">
            <v>1</v>
          </cell>
          <cell r="G186">
            <v>1</v>
          </cell>
          <cell r="H186">
            <v>1.1000000000000001</v>
          </cell>
          <cell r="I186">
            <v>3.3000000000000003</v>
          </cell>
        </row>
        <row r="188">
          <cell r="A188" t="str">
            <v>10.1.2</v>
          </cell>
          <cell r="C188" t="str">
            <v>Walls</v>
          </cell>
          <cell r="D188" t="str">
            <v>Half brick walls</v>
          </cell>
          <cell r="G188" t="str">
            <v>Stores</v>
          </cell>
          <cell r="J188" t="str">
            <v>m²</v>
          </cell>
          <cell r="K188">
            <v>2664</v>
          </cell>
          <cell r="L188">
            <v>93.3</v>
          </cell>
          <cell r="M188">
            <v>248551.2</v>
          </cell>
        </row>
        <row r="189">
          <cell r="B189">
            <v>42</v>
          </cell>
          <cell r="C189" t="str">
            <v>Brickwork</v>
          </cell>
          <cell r="D189">
            <v>1</v>
          </cell>
          <cell r="E189">
            <v>1</v>
          </cell>
          <cell r="F189">
            <v>1</v>
          </cell>
          <cell r="G189">
            <v>1</v>
          </cell>
          <cell r="H189">
            <v>90</v>
          </cell>
          <cell r="I189">
            <v>90</v>
          </cell>
        </row>
        <row r="190">
          <cell r="B190">
            <v>45</v>
          </cell>
          <cell r="C190" t="str">
            <v>Reinforcement</v>
          </cell>
          <cell r="D190">
            <v>3</v>
          </cell>
          <cell r="E190">
            <v>1</v>
          </cell>
          <cell r="F190">
            <v>1</v>
          </cell>
          <cell r="G190">
            <v>1</v>
          </cell>
          <cell r="H190">
            <v>1.1000000000000001</v>
          </cell>
          <cell r="I190">
            <v>3.3000000000000003</v>
          </cell>
        </row>
        <row r="192">
          <cell r="A192" t="str">
            <v>10.1.3</v>
          </cell>
          <cell r="C192" t="str">
            <v>Walls</v>
          </cell>
          <cell r="D192" t="str">
            <v>One brick walls</v>
          </cell>
          <cell r="G192" t="str">
            <v>Apartments</v>
          </cell>
          <cell r="J192" t="str">
            <v>m²</v>
          </cell>
          <cell r="K192">
            <v>2106</v>
          </cell>
          <cell r="L192">
            <v>193.2</v>
          </cell>
          <cell r="M192">
            <v>406879.2</v>
          </cell>
        </row>
        <row r="193">
          <cell r="B193">
            <v>41</v>
          </cell>
          <cell r="C193" t="str">
            <v>Brickwork</v>
          </cell>
          <cell r="D193">
            <v>1</v>
          </cell>
          <cell r="E193">
            <v>1</v>
          </cell>
          <cell r="F193">
            <v>1</v>
          </cell>
          <cell r="G193">
            <v>1</v>
          </cell>
          <cell r="H193">
            <v>180</v>
          </cell>
          <cell r="I193">
            <v>180</v>
          </cell>
        </row>
        <row r="194">
          <cell r="B194">
            <v>45</v>
          </cell>
          <cell r="C194" t="str">
            <v>Reinforcement</v>
          </cell>
          <cell r="D194">
            <v>12</v>
          </cell>
          <cell r="E194">
            <v>1</v>
          </cell>
          <cell r="F194">
            <v>1</v>
          </cell>
          <cell r="G194">
            <v>1</v>
          </cell>
          <cell r="H194">
            <v>1.1000000000000001</v>
          </cell>
          <cell r="I194">
            <v>13.200000000000001</v>
          </cell>
        </row>
        <row r="196">
          <cell r="A196" t="str">
            <v>10.1.4</v>
          </cell>
          <cell r="C196" t="str">
            <v>Walls</v>
          </cell>
          <cell r="D196" t="str">
            <v>280 Walls with reinforced cavity</v>
          </cell>
          <cell r="J196" t="str">
            <v>m²</v>
          </cell>
          <cell r="K196">
            <v>198</v>
          </cell>
          <cell r="L196">
            <v>278.2</v>
          </cell>
          <cell r="M196">
            <v>55083.6</v>
          </cell>
        </row>
        <row r="197">
          <cell r="B197">
            <v>41</v>
          </cell>
          <cell r="C197" t="str">
            <v>Brickwork</v>
          </cell>
          <cell r="D197">
            <v>1</v>
          </cell>
          <cell r="E197">
            <v>1</v>
          </cell>
          <cell r="F197">
            <v>1</v>
          </cell>
          <cell r="G197">
            <v>1</v>
          </cell>
          <cell r="H197">
            <v>180</v>
          </cell>
          <cell r="I197">
            <v>180</v>
          </cell>
        </row>
        <row r="198">
          <cell r="B198">
            <v>20</v>
          </cell>
          <cell r="C198" t="str">
            <v>Concrete</v>
          </cell>
          <cell r="D198">
            <v>1</v>
          </cell>
          <cell r="E198">
            <v>1</v>
          </cell>
          <cell r="F198">
            <v>1</v>
          </cell>
          <cell r="G198">
            <v>0.1</v>
          </cell>
          <cell r="H198">
            <v>650</v>
          </cell>
          <cell r="I198">
            <v>65</v>
          </cell>
        </row>
        <row r="199">
          <cell r="B199">
            <v>34</v>
          </cell>
          <cell r="C199" t="str">
            <v>Reinforcement</v>
          </cell>
          <cell r="D199">
            <v>40</v>
          </cell>
          <cell r="E199">
            <v>1</v>
          </cell>
          <cell r="F199">
            <v>1</v>
          </cell>
          <cell r="G199">
            <v>0.1</v>
          </cell>
          <cell r="H199">
            <v>5</v>
          </cell>
          <cell r="I199">
            <v>20</v>
          </cell>
        </row>
        <row r="200">
          <cell r="B200">
            <v>45</v>
          </cell>
          <cell r="C200" t="str">
            <v>Brick Reinforcement</v>
          </cell>
          <cell r="D200">
            <v>12</v>
          </cell>
          <cell r="E200">
            <v>1</v>
          </cell>
          <cell r="F200">
            <v>1</v>
          </cell>
          <cell r="G200">
            <v>1</v>
          </cell>
          <cell r="H200">
            <v>1.1000000000000001</v>
          </cell>
          <cell r="I200">
            <v>13.200000000000001</v>
          </cell>
        </row>
        <row r="202">
          <cell r="A202" t="str">
            <v>10.1.5</v>
          </cell>
          <cell r="C202" t="str">
            <v>Windows</v>
          </cell>
          <cell r="D202" t="str">
            <v>Screens between bedroom &amp; living (rooms 01)</v>
          </cell>
          <cell r="J202" t="str">
            <v>No</v>
          </cell>
          <cell r="K202">
            <v>9</v>
          </cell>
          <cell r="L202">
            <v>11320</v>
          </cell>
          <cell r="M202">
            <v>101880</v>
          </cell>
        </row>
        <row r="203">
          <cell r="C203" t="str">
            <v>Aluminium</v>
          </cell>
          <cell r="D203">
            <v>1</v>
          </cell>
          <cell r="E203">
            <v>1</v>
          </cell>
          <cell r="F203">
            <v>3</v>
          </cell>
          <cell r="G203">
            <v>2.1</v>
          </cell>
          <cell r="H203">
            <v>800</v>
          </cell>
          <cell r="I203">
            <v>5040.0000000000009</v>
          </cell>
        </row>
        <row r="205">
          <cell r="A205" t="str">
            <v>10.1.6</v>
          </cell>
          <cell r="C205" t="str">
            <v>Windows</v>
          </cell>
          <cell r="D205" t="str">
            <v>Screens between bedroom &amp; living (rooms 02)</v>
          </cell>
          <cell r="J205" t="str">
            <v>No</v>
          </cell>
          <cell r="K205">
            <v>9</v>
          </cell>
          <cell r="L205">
            <v>7880</v>
          </cell>
          <cell r="M205">
            <v>70920</v>
          </cell>
        </row>
        <row r="206">
          <cell r="C206" t="str">
            <v>Aluminium</v>
          </cell>
          <cell r="D206">
            <v>1</v>
          </cell>
          <cell r="E206">
            <v>1</v>
          </cell>
          <cell r="F206">
            <v>3.5</v>
          </cell>
          <cell r="G206">
            <v>2.1</v>
          </cell>
          <cell r="H206">
            <v>800</v>
          </cell>
          <cell r="I206">
            <v>5880</v>
          </cell>
        </row>
        <row r="208">
          <cell r="A208" t="str">
            <v>10.2.1</v>
          </cell>
          <cell r="C208" t="str">
            <v>Doors - solid core</v>
          </cell>
          <cell r="D208" t="str">
            <v>Single</v>
          </cell>
          <cell r="G208" t="str">
            <v>Apartments Entrance</v>
          </cell>
          <cell r="J208" t="str">
            <v>No</v>
          </cell>
          <cell r="K208">
            <v>67</v>
          </cell>
          <cell r="L208">
            <v>2042.25</v>
          </cell>
          <cell r="M208">
            <v>136830.75</v>
          </cell>
        </row>
        <row r="209">
          <cell r="C209" t="str">
            <v>Frame</v>
          </cell>
          <cell r="D209">
            <v>1</v>
          </cell>
          <cell r="E209">
            <v>1</v>
          </cell>
          <cell r="F209">
            <v>1</v>
          </cell>
          <cell r="G209">
            <v>1</v>
          </cell>
          <cell r="H209">
            <v>400</v>
          </cell>
          <cell r="I209">
            <v>400</v>
          </cell>
        </row>
        <row r="210">
          <cell r="C210" t="str">
            <v>Door</v>
          </cell>
          <cell r="D210">
            <v>1</v>
          </cell>
          <cell r="E210">
            <v>1</v>
          </cell>
          <cell r="F210">
            <v>1</v>
          </cell>
          <cell r="G210">
            <v>1</v>
          </cell>
          <cell r="H210">
            <v>400</v>
          </cell>
          <cell r="I210">
            <v>400</v>
          </cell>
        </row>
        <row r="211">
          <cell r="B211">
            <v>121</v>
          </cell>
          <cell r="C211" t="str">
            <v>Ironmongery</v>
          </cell>
          <cell r="D211">
            <v>1</v>
          </cell>
          <cell r="E211">
            <v>1</v>
          </cell>
          <cell r="F211">
            <v>1</v>
          </cell>
          <cell r="G211">
            <v>1</v>
          </cell>
          <cell r="H211">
            <v>500</v>
          </cell>
          <cell r="I211">
            <v>500</v>
          </cell>
        </row>
        <row r="212">
          <cell r="C212" t="str">
            <v>Door Closures</v>
          </cell>
          <cell r="D212">
            <v>1</v>
          </cell>
          <cell r="E212">
            <v>1</v>
          </cell>
          <cell r="F212">
            <v>1</v>
          </cell>
          <cell r="G212">
            <v>1</v>
          </cell>
          <cell r="H212">
            <v>700</v>
          </cell>
          <cell r="I212">
            <v>700</v>
          </cell>
        </row>
        <row r="213">
          <cell r="B213">
            <v>102</v>
          </cell>
          <cell r="C213" t="str">
            <v>Finish</v>
          </cell>
          <cell r="D213">
            <v>1</v>
          </cell>
          <cell r="E213">
            <v>1</v>
          </cell>
          <cell r="F213">
            <v>1</v>
          </cell>
          <cell r="G213">
            <v>1</v>
          </cell>
          <cell r="H213">
            <v>42.25</v>
          </cell>
          <cell r="I213">
            <v>42.25</v>
          </cell>
        </row>
        <row r="215">
          <cell r="A215" t="str">
            <v>10.2.2</v>
          </cell>
          <cell r="C215" t="str">
            <v>Doors - hollow core</v>
          </cell>
          <cell r="D215" t="str">
            <v>Single</v>
          </cell>
          <cell r="G215" t="str">
            <v>Apartments</v>
          </cell>
          <cell r="J215" t="str">
            <v>No</v>
          </cell>
          <cell r="K215">
            <v>158</v>
          </cell>
          <cell r="L215">
            <v>1192.25</v>
          </cell>
          <cell r="M215">
            <v>188375.5</v>
          </cell>
        </row>
        <row r="216">
          <cell r="B216">
            <v>119</v>
          </cell>
          <cell r="C216" t="str">
            <v>Frame</v>
          </cell>
          <cell r="D216">
            <v>1</v>
          </cell>
          <cell r="E216">
            <v>1</v>
          </cell>
          <cell r="F216">
            <v>1</v>
          </cell>
          <cell r="G216">
            <v>1</v>
          </cell>
          <cell r="H216">
            <v>300</v>
          </cell>
          <cell r="I216">
            <v>300</v>
          </cell>
        </row>
        <row r="217">
          <cell r="B217">
            <v>120</v>
          </cell>
          <cell r="C217" t="str">
            <v>Door</v>
          </cell>
          <cell r="D217">
            <v>1</v>
          </cell>
          <cell r="E217">
            <v>1</v>
          </cell>
          <cell r="F217">
            <v>1</v>
          </cell>
          <cell r="G217">
            <v>1</v>
          </cell>
          <cell r="H217">
            <v>350</v>
          </cell>
          <cell r="I217">
            <v>350</v>
          </cell>
        </row>
        <row r="218">
          <cell r="B218">
            <v>121</v>
          </cell>
          <cell r="C218" t="str">
            <v>Ironmongery</v>
          </cell>
          <cell r="D218">
            <v>1</v>
          </cell>
          <cell r="E218">
            <v>1</v>
          </cell>
          <cell r="F218">
            <v>1</v>
          </cell>
          <cell r="G218">
            <v>1</v>
          </cell>
          <cell r="H218">
            <v>500</v>
          </cell>
          <cell r="I218">
            <v>500</v>
          </cell>
        </row>
        <row r="219">
          <cell r="B219">
            <v>102</v>
          </cell>
          <cell r="C219" t="str">
            <v>Finish</v>
          </cell>
          <cell r="D219">
            <v>1</v>
          </cell>
          <cell r="E219">
            <v>1</v>
          </cell>
          <cell r="F219">
            <v>1</v>
          </cell>
          <cell r="G219">
            <v>1</v>
          </cell>
          <cell r="H219">
            <v>42.25</v>
          </cell>
          <cell r="I219">
            <v>42.25</v>
          </cell>
        </row>
        <row r="221">
          <cell r="A221" t="str">
            <v>10.2.3</v>
          </cell>
          <cell r="C221" t="str">
            <v>Doors - hollow core</v>
          </cell>
          <cell r="D221" t="str">
            <v>Single</v>
          </cell>
          <cell r="G221" t="str">
            <v>Stores</v>
          </cell>
          <cell r="J221" t="str">
            <v>No</v>
          </cell>
          <cell r="K221">
            <v>84</v>
          </cell>
          <cell r="L221">
            <v>1192.25</v>
          </cell>
          <cell r="M221">
            <v>100149</v>
          </cell>
        </row>
        <row r="222">
          <cell r="B222">
            <v>119</v>
          </cell>
          <cell r="C222" t="str">
            <v>Frame</v>
          </cell>
          <cell r="D222">
            <v>1</v>
          </cell>
          <cell r="E222">
            <v>1</v>
          </cell>
          <cell r="F222">
            <v>1</v>
          </cell>
          <cell r="G222">
            <v>1</v>
          </cell>
          <cell r="H222">
            <v>300</v>
          </cell>
          <cell r="I222">
            <v>300</v>
          </cell>
        </row>
        <row r="223">
          <cell r="B223">
            <v>120</v>
          </cell>
          <cell r="C223" t="str">
            <v>Door</v>
          </cell>
          <cell r="D223">
            <v>1</v>
          </cell>
          <cell r="E223">
            <v>1</v>
          </cell>
          <cell r="F223">
            <v>1</v>
          </cell>
          <cell r="G223">
            <v>1</v>
          </cell>
          <cell r="H223">
            <v>350</v>
          </cell>
          <cell r="I223">
            <v>350</v>
          </cell>
        </row>
        <row r="224">
          <cell r="B224">
            <v>121</v>
          </cell>
          <cell r="C224" t="str">
            <v>Ironmongery</v>
          </cell>
          <cell r="D224">
            <v>1</v>
          </cell>
          <cell r="E224">
            <v>1</v>
          </cell>
          <cell r="F224">
            <v>1</v>
          </cell>
          <cell r="G224">
            <v>1</v>
          </cell>
          <cell r="H224">
            <v>500</v>
          </cell>
          <cell r="I224">
            <v>500</v>
          </cell>
        </row>
        <row r="225">
          <cell r="B225">
            <v>102</v>
          </cell>
          <cell r="C225" t="str">
            <v>Finish</v>
          </cell>
          <cell r="D225">
            <v>1</v>
          </cell>
          <cell r="E225">
            <v>1</v>
          </cell>
          <cell r="F225">
            <v>1</v>
          </cell>
          <cell r="G225">
            <v>1</v>
          </cell>
          <cell r="H225">
            <v>42.25</v>
          </cell>
          <cell r="I225">
            <v>42.25</v>
          </cell>
        </row>
        <row r="227">
          <cell r="A227" t="str">
            <v>10.2.4</v>
          </cell>
          <cell r="C227" t="str">
            <v>Doors</v>
          </cell>
          <cell r="D227" t="str">
            <v>Single fire</v>
          </cell>
          <cell r="J227" t="str">
            <v>No</v>
          </cell>
          <cell r="K227">
            <v>0</v>
          </cell>
          <cell r="L227">
            <v>2503.25</v>
          </cell>
          <cell r="M227">
            <v>0</v>
          </cell>
        </row>
        <row r="228">
          <cell r="B228">
            <v>116</v>
          </cell>
          <cell r="C228" t="str">
            <v>Door, frame, IM complete</v>
          </cell>
          <cell r="D228">
            <v>1</v>
          </cell>
          <cell r="E228">
            <v>1</v>
          </cell>
          <cell r="F228">
            <v>1</v>
          </cell>
          <cell r="G228">
            <v>1</v>
          </cell>
          <cell r="H228">
            <v>2461</v>
          </cell>
          <cell r="I228">
            <v>2461</v>
          </cell>
        </row>
        <row r="229">
          <cell r="B229">
            <v>102</v>
          </cell>
          <cell r="C229" t="str">
            <v>Finish</v>
          </cell>
          <cell r="D229">
            <v>1</v>
          </cell>
          <cell r="E229">
            <v>1</v>
          </cell>
          <cell r="F229">
            <v>1</v>
          </cell>
          <cell r="G229">
            <v>1</v>
          </cell>
          <cell r="H229">
            <v>42.25</v>
          </cell>
          <cell r="I229">
            <v>42.25</v>
          </cell>
        </row>
        <row r="231">
          <cell r="A231" t="str">
            <v>10.2.5</v>
          </cell>
          <cell r="C231" t="str">
            <v>Doors</v>
          </cell>
          <cell r="D231" t="str">
            <v>One and a half  fire</v>
          </cell>
          <cell r="G231" t="str">
            <v>Lift lobbies (Fire stairs)</v>
          </cell>
          <cell r="J231" t="str">
            <v>No</v>
          </cell>
          <cell r="K231">
            <v>11</v>
          </cell>
          <cell r="L231">
            <v>5359</v>
          </cell>
          <cell r="M231">
            <v>58949</v>
          </cell>
        </row>
        <row r="232">
          <cell r="B232">
            <v>117</v>
          </cell>
          <cell r="C232" t="str">
            <v>Door, frame, IM complete</v>
          </cell>
          <cell r="D232">
            <v>1</v>
          </cell>
          <cell r="E232">
            <v>1</v>
          </cell>
          <cell r="F232">
            <v>1</v>
          </cell>
          <cell r="G232">
            <v>1</v>
          </cell>
          <cell r="H232">
            <v>3316.75</v>
          </cell>
          <cell r="I232">
            <v>3316.75</v>
          </cell>
        </row>
        <row r="233">
          <cell r="B233">
            <v>103</v>
          </cell>
          <cell r="C233" t="str">
            <v>Finish</v>
          </cell>
          <cell r="D233">
            <v>1</v>
          </cell>
          <cell r="E233">
            <v>1</v>
          </cell>
          <cell r="F233">
            <v>1</v>
          </cell>
          <cell r="G233">
            <v>1</v>
          </cell>
          <cell r="H233">
            <v>42.25</v>
          </cell>
          <cell r="I233">
            <v>42.25</v>
          </cell>
        </row>
        <row r="234">
          <cell r="C234" t="str">
            <v>Magnetic holders</v>
          </cell>
          <cell r="D234">
            <v>2</v>
          </cell>
          <cell r="E234">
            <v>1</v>
          </cell>
          <cell r="F234">
            <v>1</v>
          </cell>
          <cell r="G234">
            <v>1</v>
          </cell>
          <cell r="H234">
            <v>1000</v>
          </cell>
          <cell r="I234">
            <v>2000</v>
          </cell>
        </row>
        <row r="237">
          <cell r="A237" t="str">
            <v>10.2.6</v>
          </cell>
          <cell r="C237" t="str">
            <v>Doors</v>
          </cell>
          <cell r="D237" t="str">
            <v>Double</v>
          </cell>
          <cell r="J237" t="str">
            <v>No</v>
          </cell>
          <cell r="K237">
            <v>0</v>
          </cell>
          <cell r="L237">
            <v>1592.25</v>
          </cell>
          <cell r="M237">
            <v>0</v>
          </cell>
        </row>
        <row r="238">
          <cell r="B238">
            <v>123</v>
          </cell>
          <cell r="C238" t="str">
            <v>Frame</v>
          </cell>
          <cell r="D238">
            <v>1</v>
          </cell>
          <cell r="E238">
            <v>1</v>
          </cell>
          <cell r="F238">
            <v>1</v>
          </cell>
          <cell r="G238">
            <v>1</v>
          </cell>
          <cell r="H238">
            <v>400</v>
          </cell>
          <cell r="I238">
            <v>400</v>
          </cell>
        </row>
        <row r="239">
          <cell r="B239">
            <v>124</v>
          </cell>
          <cell r="C239" t="str">
            <v>Door</v>
          </cell>
          <cell r="D239">
            <v>1</v>
          </cell>
          <cell r="E239">
            <v>1</v>
          </cell>
          <cell r="F239">
            <v>1</v>
          </cell>
          <cell r="G239">
            <v>1</v>
          </cell>
          <cell r="H239">
            <v>500</v>
          </cell>
          <cell r="I239">
            <v>500</v>
          </cell>
        </row>
        <row r="240">
          <cell r="B240">
            <v>125</v>
          </cell>
          <cell r="C240" t="str">
            <v>Ironmongery</v>
          </cell>
          <cell r="D240">
            <v>1</v>
          </cell>
          <cell r="E240">
            <v>1</v>
          </cell>
          <cell r="F240">
            <v>1</v>
          </cell>
          <cell r="G240">
            <v>1</v>
          </cell>
          <cell r="H240">
            <v>650</v>
          </cell>
          <cell r="I240">
            <v>650</v>
          </cell>
        </row>
        <row r="241">
          <cell r="B241">
            <v>103</v>
          </cell>
          <cell r="C241" t="str">
            <v>Finish</v>
          </cell>
          <cell r="D241">
            <v>1</v>
          </cell>
          <cell r="E241">
            <v>1</v>
          </cell>
          <cell r="F241">
            <v>1</v>
          </cell>
          <cell r="G241">
            <v>1</v>
          </cell>
          <cell r="H241">
            <v>42.25</v>
          </cell>
          <cell r="I241">
            <v>42.25</v>
          </cell>
        </row>
        <row r="243">
          <cell r="A243" t="str">
            <v>10.2.7</v>
          </cell>
          <cell r="C243" t="str">
            <v>Doors</v>
          </cell>
          <cell r="D243" t="str">
            <v>Double fire</v>
          </cell>
          <cell r="G243" t="str">
            <v>Lift lobbies</v>
          </cell>
          <cell r="J243" t="str">
            <v>No</v>
          </cell>
          <cell r="K243">
            <v>21</v>
          </cell>
          <cell r="L243">
            <v>5359</v>
          </cell>
          <cell r="M243">
            <v>112539</v>
          </cell>
        </row>
        <row r="244">
          <cell r="B244">
            <v>117</v>
          </cell>
          <cell r="C244" t="str">
            <v>Door, frame, IM complete</v>
          </cell>
          <cell r="D244">
            <v>1</v>
          </cell>
          <cell r="E244">
            <v>1</v>
          </cell>
          <cell r="F244">
            <v>1</v>
          </cell>
          <cell r="G244">
            <v>1</v>
          </cell>
          <cell r="H244">
            <v>3316.75</v>
          </cell>
          <cell r="I244">
            <v>3316.75</v>
          </cell>
        </row>
        <row r="245">
          <cell r="B245">
            <v>103</v>
          </cell>
          <cell r="C245" t="str">
            <v>Finish</v>
          </cell>
          <cell r="D245">
            <v>1</v>
          </cell>
          <cell r="E245">
            <v>1</v>
          </cell>
          <cell r="F245">
            <v>1</v>
          </cell>
          <cell r="G245">
            <v>1</v>
          </cell>
          <cell r="H245">
            <v>42.25</v>
          </cell>
          <cell r="I245">
            <v>42.25</v>
          </cell>
        </row>
        <row r="246">
          <cell r="C246" t="str">
            <v>Magnetic holders</v>
          </cell>
          <cell r="D246">
            <v>2</v>
          </cell>
          <cell r="E246">
            <v>1</v>
          </cell>
          <cell r="F246">
            <v>1</v>
          </cell>
          <cell r="G246">
            <v>1</v>
          </cell>
          <cell r="H246">
            <v>1000</v>
          </cell>
          <cell r="I246">
            <v>2000</v>
          </cell>
        </row>
        <row r="248">
          <cell r="A248">
            <v>10.3</v>
          </cell>
          <cell r="C248" t="str">
            <v>Balustrades</v>
          </cell>
          <cell r="D248" t="str">
            <v>Penthouses</v>
          </cell>
          <cell r="J248" t="str">
            <v>m</v>
          </cell>
          <cell r="K248">
            <v>15</v>
          </cell>
          <cell r="L248">
            <v>1080</v>
          </cell>
          <cell r="M248">
            <v>16200</v>
          </cell>
        </row>
        <row r="249">
          <cell r="C249" t="str">
            <v>Allowance</v>
          </cell>
          <cell r="D249">
            <v>1</v>
          </cell>
          <cell r="E249">
            <v>1</v>
          </cell>
          <cell r="F249">
            <v>1</v>
          </cell>
          <cell r="G249">
            <v>1</v>
          </cell>
          <cell r="H249">
            <v>1000</v>
          </cell>
          <cell r="I249">
            <v>1000</v>
          </cell>
        </row>
        <row r="250">
          <cell r="C250" t="str">
            <v>Paint (b/s)</v>
          </cell>
          <cell r="D250">
            <v>2</v>
          </cell>
          <cell r="E250">
            <v>1</v>
          </cell>
          <cell r="F250">
            <v>1</v>
          </cell>
          <cell r="G250">
            <v>1</v>
          </cell>
          <cell r="H250">
            <v>40</v>
          </cell>
          <cell r="I250">
            <v>80</v>
          </cell>
        </row>
        <row r="253">
          <cell r="A253" t="str">
            <v>D</v>
          </cell>
          <cell r="C253" t="str">
            <v>INTERNAL FINISHES</v>
          </cell>
        </row>
        <row r="255">
          <cell r="A255" t="str">
            <v>11.</v>
          </cell>
          <cell r="C255" t="str">
            <v>Floor finishes</v>
          </cell>
          <cell r="F255">
            <v>6.8497595636946781E-2</v>
          </cell>
          <cell r="K255">
            <v>1344276</v>
          </cell>
        </row>
        <row r="257">
          <cell r="A257" t="str">
            <v>11.1.1</v>
          </cell>
          <cell r="C257" t="str">
            <v>Floor finish</v>
          </cell>
          <cell r="D257" t="str">
            <v>Passages to apartments</v>
          </cell>
          <cell r="H257" t="str">
            <v>R150/m² for tiles</v>
          </cell>
          <cell r="J257" t="str">
            <v>m²</v>
          </cell>
          <cell r="K257">
            <v>493</v>
          </cell>
          <cell r="L257">
            <v>315.375</v>
          </cell>
          <cell r="M257">
            <v>155479.88</v>
          </cell>
        </row>
        <row r="258">
          <cell r="B258">
            <v>54</v>
          </cell>
          <cell r="C258" t="str">
            <v>Screed</v>
          </cell>
          <cell r="D258">
            <v>1</v>
          </cell>
          <cell r="E258">
            <v>1</v>
          </cell>
          <cell r="F258">
            <v>1</v>
          </cell>
          <cell r="G258">
            <v>1</v>
          </cell>
          <cell r="H258">
            <v>39.375</v>
          </cell>
          <cell r="I258">
            <v>39.375</v>
          </cell>
        </row>
        <row r="259">
          <cell r="C259" t="str">
            <v>Budget allowance</v>
          </cell>
          <cell r="D259">
            <v>1</v>
          </cell>
          <cell r="E259">
            <v>1</v>
          </cell>
          <cell r="F259">
            <v>1</v>
          </cell>
          <cell r="G259">
            <v>1</v>
          </cell>
          <cell r="H259">
            <v>230</v>
          </cell>
          <cell r="I259">
            <v>230</v>
          </cell>
        </row>
        <row r="260">
          <cell r="C260" t="str">
            <v>E.O for patterns, etc</v>
          </cell>
          <cell r="D260">
            <v>0.2</v>
          </cell>
          <cell r="E260">
            <v>1</v>
          </cell>
          <cell r="F260">
            <v>1</v>
          </cell>
          <cell r="G260">
            <v>1</v>
          </cell>
          <cell r="H260">
            <v>230</v>
          </cell>
          <cell r="I260">
            <v>46</v>
          </cell>
        </row>
        <row r="262">
          <cell r="A262" t="str">
            <v>11.1.2</v>
          </cell>
          <cell r="C262" t="str">
            <v>Floor finish</v>
          </cell>
          <cell r="D262" t="str">
            <v>Stores</v>
          </cell>
          <cell r="J262" t="str">
            <v>m²</v>
          </cell>
          <cell r="K262">
            <v>771</v>
          </cell>
          <cell r="L262">
            <v>39.375</v>
          </cell>
          <cell r="M262">
            <v>30358.13</v>
          </cell>
        </row>
        <row r="263">
          <cell r="B263">
            <v>54</v>
          </cell>
          <cell r="C263" t="str">
            <v>Screed</v>
          </cell>
          <cell r="D263">
            <v>1</v>
          </cell>
          <cell r="E263">
            <v>1</v>
          </cell>
          <cell r="F263">
            <v>1</v>
          </cell>
          <cell r="G263">
            <v>1</v>
          </cell>
          <cell r="H263">
            <v>39.375</v>
          </cell>
          <cell r="I263">
            <v>39.375</v>
          </cell>
        </row>
        <row r="264">
          <cell r="C264" t="str">
            <v>Budget allowance</v>
          </cell>
          <cell r="D264">
            <v>1</v>
          </cell>
          <cell r="E264">
            <v>1</v>
          </cell>
          <cell r="F264">
            <v>1</v>
          </cell>
          <cell r="G264">
            <v>1</v>
          </cell>
          <cell r="H264">
            <v>0</v>
          </cell>
          <cell r="I264">
            <v>0</v>
          </cell>
        </row>
        <row r="266">
          <cell r="A266" t="str">
            <v>11.1.3</v>
          </cell>
          <cell r="C266" t="str">
            <v>Floor finish</v>
          </cell>
          <cell r="D266" t="str">
            <v>Passages to stores</v>
          </cell>
          <cell r="J266" t="str">
            <v>m²</v>
          </cell>
          <cell r="K266">
            <v>339</v>
          </cell>
          <cell r="L266">
            <v>39.375</v>
          </cell>
          <cell r="M266">
            <v>13348.13</v>
          </cell>
        </row>
        <row r="267">
          <cell r="B267">
            <v>54</v>
          </cell>
          <cell r="C267" t="str">
            <v>Screed</v>
          </cell>
          <cell r="D267">
            <v>1</v>
          </cell>
          <cell r="E267">
            <v>1</v>
          </cell>
          <cell r="F267">
            <v>1</v>
          </cell>
          <cell r="G267">
            <v>1</v>
          </cell>
          <cell r="H267">
            <v>39.375</v>
          </cell>
          <cell r="I267">
            <v>39.375</v>
          </cell>
        </row>
        <row r="268">
          <cell r="C268" t="str">
            <v>Budget allowance</v>
          </cell>
          <cell r="D268">
            <v>1</v>
          </cell>
          <cell r="E268">
            <v>1</v>
          </cell>
          <cell r="F268">
            <v>1</v>
          </cell>
          <cell r="G268">
            <v>1</v>
          </cell>
          <cell r="H268">
            <v>0</v>
          </cell>
          <cell r="I268">
            <v>0</v>
          </cell>
        </row>
        <row r="270">
          <cell r="A270" t="str">
            <v>11.1.4</v>
          </cell>
          <cell r="C270" t="str">
            <v>Floor finish</v>
          </cell>
          <cell r="D270" t="str">
            <v>Bathrooms</v>
          </cell>
          <cell r="G270" t="str">
            <v>R130/m² for tiles</v>
          </cell>
          <cell r="J270" t="str">
            <v>m²</v>
          </cell>
          <cell r="K270">
            <v>530</v>
          </cell>
          <cell r="L270">
            <v>249.375</v>
          </cell>
          <cell r="M270">
            <v>132168.75</v>
          </cell>
        </row>
        <row r="271">
          <cell r="B271">
            <v>54</v>
          </cell>
          <cell r="C271" t="str">
            <v>Screed</v>
          </cell>
          <cell r="D271">
            <v>1</v>
          </cell>
          <cell r="E271">
            <v>1</v>
          </cell>
          <cell r="F271">
            <v>1</v>
          </cell>
          <cell r="G271">
            <v>1</v>
          </cell>
          <cell r="H271">
            <v>39.375</v>
          </cell>
          <cell r="I271">
            <v>39.375</v>
          </cell>
        </row>
        <row r="272">
          <cell r="C272" t="str">
            <v>Budget allowance</v>
          </cell>
          <cell r="D272">
            <v>1</v>
          </cell>
          <cell r="E272">
            <v>1</v>
          </cell>
          <cell r="F272">
            <v>1</v>
          </cell>
          <cell r="G272">
            <v>1</v>
          </cell>
          <cell r="H272">
            <v>210</v>
          </cell>
          <cell r="I272">
            <v>210</v>
          </cell>
        </row>
        <row r="274">
          <cell r="A274" t="str">
            <v>11.1.5</v>
          </cell>
          <cell r="C274" t="str">
            <v>Floor finish</v>
          </cell>
          <cell r="D274" t="str">
            <v>Bedrooms</v>
          </cell>
          <cell r="G274" t="str">
            <v>R130/m² for carpets</v>
          </cell>
          <cell r="J274" t="str">
            <v>m²</v>
          </cell>
          <cell r="K274">
            <v>1017</v>
          </cell>
          <cell r="L274">
            <v>189.375</v>
          </cell>
          <cell r="M274">
            <v>192594.38</v>
          </cell>
        </row>
        <row r="275">
          <cell r="B275">
            <v>54</v>
          </cell>
          <cell r="C275" t="str">
            <v>Screed</v>
          </cell>
          <cell r="D275">
            <v>1</v>
          </cell>
          <cell r="E275">
            <v>1</v>
          </cell>
          <cell r="F275">
            <v>1</v>
          </cell>
          <cell r="G275">
            <v>1</v>
          </cell>
          <cell r="H275">
            <v>39.375</v>
          </cell>
          <cell r="I275">
            <v>39.375</v>
          </cell>
        </row>
        <row r="276">
          <cell r="C276" t="str">
            <v>Budget allowance</v>
          </cell>
          <cell r="D276">
            <v>1</v>
          </cell>
          <cell r="E276">
            <v>1</v>
          </cell>
          <cell r="F276">
            <v>1</v>
          </cell>
          <cell r="G276">
            <v>1</v>
          </cell>
          <cell r="H276">
            <v>150</v>
          </cell>
          <cell r="I276">
            <v>150</v>
          </cell>
          <cell r="K276" t="str">
            <v xml:space="preserve"> </v>
          </cell>
        </row>
        <row r="278">
          <cell r="A278" t="str">
            <v>11.1.6</v>
          </cell>
          <cell r="C278" t="str">
            <v>Floor finish</v>
          </cell>
          <cell r="D278" t="str">
            <v>Kitchens</v>
          </cell>
          <cell r="G278" t="str">
            <v>R150/m² for tiles</v>
          </cell>
          <cell r="J278" t="str">
            <v>m²</v>
          </cell>
          <cell r="K278">
            <v>544</v>
          </cell>
          <cell r="L278">
            <v>269.375</v>
          </cell>
          <cell r="M278">
            <v>146540</v>
          </cell>
        </row>
        <row r="279">
          <cell r="B279">
            <v>54</v>
          </cell>
          <cell r="C279" t="str">
            <v>Screed</v>
          </cell>
          <cell r="D279">
            <v>1</v>
          </cell>
          <cell r="E279">
            <v>1</v>
          </cell>
          <cell r="F279">
            <v>1</v>
          </cell>
          <cell r="G279">
            <v>1</v>
          </cell>
          <cell r="H279">
            <v>39.375</v>
          </cell>
          <cell r="I279">
            <v>39.375</v>
          </cell>
        </row>
        <row r="280">
          <cell r="C280" t="str">
            <v>Budget allowance</v>
          </cell>
          <cell r="D280">
            <v>1</v>
          </cell>
          <cell r="E280">
            <v>1</v>
          </cell>
          <cell r="F280">
            <v>1</v>
          </cell>
          <cell r="G280">
            <v>1</v>
          </cell>
          <cell r="H280">
            <v>230</v>
          </cell>
          <cell r="I280">
            <v>230</v>
          </cell>
          <cell r="K280" t="str">
            <v xml:space="preserve"> </v>
          </cell>
        </row>
        <row r="282">
          <cell r="A282" t="str">
            <v>11.1.7</v>
          </cell>
          <cell r="C282" t="str">
            <v>Floor finish</v>
          </cell>
          <cell r="D282" t="str">
            <v>Lounge</v>
          </cell>
          <cell r="G282" t="str">
            <v>R150/m² for tiles</v>
          </cell>
          <cell r="J282" t="str">
            <v>m²</v>
          </cell>
          <cell r="K282">
            <v>1677</v>
          </cell>
          <cell r="L282">
            <v>269.375</v>
          </cell>
          <cell r="M282">
            <v>451741.88</v>
          </cell>
        </row>
        <row r="283">
          <cell r="B283">
            <v>54</v>
          </cell>
          <cell r="C283" t="str">
            <v>Screed</v>
          </cell>
          <cell r="D283">
            <v>1</v>
          </cell>
          <cell r="E283">
            <v>1</v>
          </cell>
          <cell r="F283">
            <v>1</v>
          </cell>
          <cell r="G283">
            <v>1</v>
          </cell>
          <cell r="H283">
            <v>39.375</v>
          </cell>
          <cell r="I283">
            <v>39.375</v>
          </cell>
        </row>
        <row r="284">
          <cell r="C284" t="str">
            <v>Budget allowance</v>
          </cell>
          <cell r="D284">
            <v>1</v>
          </cell>
          <cell r="E284">
            <v>1</v>
          </cell>
          <cell r="F284">
            <v>1</v>
          </cell>
          <cell r="G284">
            <v>1</v>
          </cell>
          <cell r="H284">
            <v>230</v>
          </cell>
          <cell r="I284">
            <v>230</v>
          </cell>
          <cell r="K284" t="str">
            <v xml:space="preserve"> </v>
          </cell>
        </row>
        <row r="286">
          <cell r="A286" t="str">
            <v>11.2.1</v>
          </cell>
          <cell r="C286" t="str">
            <v>Skirtings</v>
          </cell>
          <cell r="D286" t="str">
            <v>Passages to apartments</v>
          </cell>
          <cell r="J286" t="str">
            <v>m</v>
          </cell>
          <cell r="K286">
            <v>843</v>
          </cell>
          <cell r="L286">
            <v>51</v>
          </cell>
          <cell r="M286">
            <v>42993</v>
          </cell>
        </row>
        <row r="287">
          <cell r="C287" t="str">
            <v>Budget allowance</v>
          </cell>
          <cell r="D287">
            <v>1</v>
          </cell>
          <cell r="E287">
            <v>1</v>
          </cell>
          <cell r="F287">
            <v>1</v>
          </cell>
          <cell r="G287">
            <v>1</v>
          </cell>
          <cell r="H287">
            <v>35</v>
          </cell>
          <cell r="I287">
            <v>35</v>
          </cell>
        </row>
        <row r="288">
          <cell r="B288">
            <v>105</v>
          </cell>
          <cell r="C288" t="str">
            <v>Paint</v>
          </cell>
          <cell r="D288">
            <v>1</v>
          </cell>
          <cell r="E288">
            <v>1</v>
          </cell>
          <cell r="F288">
            <v>1</v>
          </cell>
          <cell r="G288">
            <v>1</v>
          </cell>
          <cell r="H288">
            <v>16</v>
          </cell>
          <cell r="I288">
            <v>16</v>
          </cell>
        </row>
        <row r="290">
          <cell r="A290" t="str">
            <v>11.2.2</v>
          </cell>
          <cell r="C290" t="str">
            <v>Skirtings</v>
          </cell>
          <cell r="D290" t="str">
            <v>Stores</v>
          </cell>
          <cell r="J290" t="str">
            <v>m</v>
          </cell>
          <cell r="K290">
            <v>0</v>
          </cell>
          <cell r="L290">
            <v>46</v>
          </cell>
          <cell r="M290">
            <v>0</v>
          </cell>
        </row>
        <row r="291">
          <cell r="C291" t="str">
            <v>Budget allowance</v>
          </cell>
          <cell r="D291">
            <v>1</v>
          </cell>
          <cell r="E291">
            <v>1</v>
          </cell>
          <cell r="F291">
            <v>1</v>
          </cell>
          <cell r="G291">
            <v>1</v>
          </cell>
          <cell r="H291">
            <v>30</v>
          </cell>
          <cell r="I291">
            <v>30</v>
          </cell>
        </row>
        <row r="292">
          <cell r="B292">
            <v>105</v>
          </cell>
          <cell r="C292" t="str">
            <v>Paint</v>
          </cell>
          <cell r="D292">
            <v>1</v>
          </cell>
          <cell r="E292">
            <v>1</v>
          </cell>
          <cell r="F292">
            <v>1</v>
          </cell>
          <cell r="G292">
            <v>1</v>
          </cell>
          <cell r="H292">
            <v>16</v>
          </cell>
          <cell r="I292">
            <v>16</v>
          </cell>
        </row>
        <row r="294">
          <cell r="A294" t="str">
            <v>11.2.3</v>
          </cell>
          <cell r="C294" t="str">
            <v>Skirtings</v>
          </cell>
          <cell r="D294" t="str">
            <v>Passages to stores</v>
          </cell>
          <cell r="J294" t="str">
            <v>m</v>
          </cell>
          <cell r="K294">
            <v>0</v>
          </cell>
          <cell r="L294">
            <v>46</v>
          </cell>
          <cell r="M294">
            <v>0</v>
          </cell>
        </row>
        <row r="295">
          <cell r="C295" t="str">
            <v>Budget allowance</v>
          </cell>
          <cell r="D295">
            <v>1</v>
          </cell>
          <cell r="E295">
            <v>1</v>
          </cell>
          <cell r="F295">
            <v>1</v>
          </cell>
          <cell r="G295">
            <v>1</v>
          </cell>
          <cell r="H295">
            <v>30</v>
          </cell>
          <cell r="I295">
            <v>30</v>
          </cell>
        </row>
        <row r="296">
          <cell r="B296">
            <v>105</v>
          </cell>
          <cell r="C296" t="str">
            <v>Paint</v>
          </cell>
          <cell r="D296">
            <v>1</v>
          </cell>
          <cell r="E296">
            <v>1</v>
          </cell>
          <cell r="F296">
            <v>1</v>
          </cell>
          <cell r="G296">
            <v>1</v>
          </cell>
          <cell r="H296">
            <v>16</v>
          </cell>
          <cell r="I296">
            <v>16</v>
          </cell>
        </row>
        <row r="298">
          <cell r="A298" t="str">
            <v>11.2.4</v>
          </cell>
          <cell r="C298" t="str">
            <v>Skirtings</v>
          </cell>
          <cell r="D298" t="str">
            <v>Bathrooms</v>
          </cell>
          <cell r="J298" t="str">
            <v>m</v>
          </cell>
          <cell r="K298">
            <v>892</v>
          </cell>
          <cell r="L298">
            <v>34.5</v>
          </cell>
          <cell r="M298">
            <v>30774</v>
          </cell>
        </row>
        <row r="299">
          <cell r="C299" t="str">
            <v>Budget allowance</v>
          </cell>
          <cell r="D299">
            <v>0.75</v>
          </cell>
          <cell r="E299">
            <v>1</v>
          </cell>
          <cell r="F299">
            <v>1</v>
          </cell>
          <cell r="G299">
            <v>1</v>
          </cell>
          <cell r="H299">
            <v>30</v>
          </cell>
          <cell r="I299">
            <v>22.5</v>
          </cell>
        </row>
        <row r="300">
          <cell r="B300">
            <v>105</v>
          </cell>
          <cell r="C300" t="str">
            <v>Paint</v>
          </cell>
          <cell r="D300">
            <v>0.75</v>
          </cell>
          <cell r="E300">
            <v>1</v>
          </cell>
          <cell r="F300">
            <v>1</v>
          </cell>
          <cell r="G300">
            <v>1</v>
          </cell>
          <cell r="H300">
            <v>16</v>
          </cell>
          <cell r="I300">
            <v>12</v>
          </cell>
        </row>
        <row r="302">
          <cell r="A302" t="str">
            <v>11.2.5</v>
          </cell>
          <cell r="C302" t="str">
            <v>Skirtings</v>
          </cell>
          <cell r="D302" t="str">
            <v>Bedrooms</v>
          </cell>
          <cell r="J302" t="str">
            <v>m</v>
          </cell>
          <cell r="K302">
            <v>1195</v>
          </cell>
          <cell r="L302">
            <v>39</v>
          </cell>
          <cell r="M302">
            <v>46605</v>
          </cell>
        </row>
        <row r="303">
          <cell r="C303" t="str">
            <v>Budget allowance</v>
          </cell>
          <cell r="D303">
            <v>0.75</v>
          </cell>
          <cell r="E303">
            <v>1</v>
          </cell>
          <cell r="F303">
            <v>1</v>
          </cell>
          <cell r="G303">
            <v>1</v>
          </cell>
          <cell r="H303">
            <v>36</v>
          </cell>
          <cell r="I303">
            <v>27</v>
          </cell>
        </row>
        <row r="304">
          <cell r="B304">
            <v>105</v>
          </cell>
          <cell r="C304" t="str">
            <v>Paint</v>
          </cell>
          <cell r="D304">
            <v>0.75</v>
          </cell>
          <cell r="E304">
            <v>1</v>
          </cell>
          <cell r="F304">
            <v>1</v>
          </cell>
          <cell r="G304">
            <v>1</v>
          </cell>
          <cell r="H304">
            <v>16</v>
          </cell>
          <cell r="I304">
            <v>12</v>
          </cell>
        </row>
        <row r="306">
          <cell r="A306" t="str">
            <v>11.2.6</v>
          </cell>
          <cell r="C306" t="str">
            <v>Skirtings</v>
          </cell>
          <cell r="D306" t="str">
            <v>Kitchens</v>
          </cell>
          <cell r="J306" t="str">
            <v>m</v>
          </cell>
          <cell r="K306">
            <v>831</v>
          </cell>
          <cell r="L306">
            <v>39</v>
          </cell>
          <cell r="M306">
            <v>32409</v>
          </cell>
        </row>
        <row r="307">
          <cell r="C307" t="str">
            <v>Budget allowance</v>
          </cell>
          <cell r="D307">
            <v>0.75</v>
          </cell>
          <cell r="E307">
            <v>1</v>
          </cell>
          <cell r="F307">
            <v>1</v>
          </cell>
          <cell r="G307">
            <v>1</v>
          </cell>
          <cell r="H307">
            <v>36</v>
          </cell>
          <cell r="I307">
            <v>27</v>
          </cell>
        </row>
        <row r="308">
          <cell r="B308">
            <v>105</v>
          </cell>
          <cell r="C308" t="str">
            <v>Paint</v>
          </cell>
          <cell r="D308">
            <v>0.75</v>
          </cell>
          <cell r="E308">
            <v>1</v>
          </cell>
          <cell r="F308">
            <v>1</v>
          </cell>
          <cell r="G308">
            <v>1</v>
          </cell>
          <cell r="H308">
            <v>16</v>
          </cell>
          <cell r="I308">
            <v>12</v>
          </cell>
        </row>
        <row r="310">
          <cell r="A310" t="str">
            <v>11.2.7</v>
          </cell>
          <cell r="C310" t="str">
            <v>Skirtings</v>
          </cell>
          <cell r="D310" t="str">
            <v>Lounge</v>
          </cell>
          <cell r="J310" t="str">
            <v>m</v>
          </cell>
          <cell r="K310">
            <v>1776</v>
          </cell>
          <cell r="L310">
            <v>39</v>
          </cell>
          <cell r="M310">
            <v>69264</v>
          </cell>
        </row>
        <row r="311">
          <cell r="C311" t="str">
            <v>Budget allowance</v>
          </cell>
          <cell r="D311">
            <v>0.75</v>
          </cell>
          <cell r="E311">
            <v>1</v>
          </cell>
          <cell r="F311">
            <v>1</v>
          </cell>
          <cell r="G311">
            <v>1</v>
          </cell>
          <cell r="H311">
            <v>36</v>
          </cell>
          <cell r="I311">
            <v>27</v>
          </cell>
        </row>
        <row r="312">
          <cell r="B312">
            <v>105</v>
          </cell>
          <cell r="C312" t="str">
            <v>Paint</v>
          </cell>
          <cell r="D312">
            <v>0.75</v>
          </cell>
          <cell r="E312">
            <v>1</v>
          </cell>
          <cell r="F312">
            <v>1</v>
          </cell>
          <cell r="G312">
            <v>1</v>
          </cell>
          <cell r="H312">
            <v>16</v>
          </cell>
          <cell r="I312">
            <v>12</v>
          </cell>
        </row>
        <row r="314">
          <cell r="A314" t="str">
            <v>11.3.1</v>
          </cell>
          <cell r="C314" t="str">
            <v>Stair finishes</v>
          </cell>
          <cell r="D314" t="str">
            <v>Foyers</v>
          </cell>
          <cell r="J314" t="str">
            <v>m²</v>
          </cell>
          <cell r="K314">
            <v>0</v>
          </cell>
          <cell r="L314">
            <v>354.75</v>
          </cell>
          <cell r="M314">
            <v>0</v>
          </cell>
        </row>
        <row r="315">
          <cell r="B315">
            <v>54</v>
          </cell>
          <cell r="C315" t="str">
            <v>Screed</v>
          </cell>
          <cell r="D315">
            <v>2</v>
          </cell>
          <cell r="E315">
            <v>1</v>
          </cell>
          <cell r="F315">
            <v>1</v>
          </cell>
          <cell r="G315">
            <v>1</v>
          </cell>
          <cell r="H315">
            <v>39.375</v>
          </cell>
          <cell r="I315">
            <v>78.75</v>
          </cell>
        </row>
        <row r="316">
          <cell r="C316" t="str">
            <v>Budget allowance</v>
          </cell>
          <cell r="D316">
            <v>1</v>
          </cell>
          <cell r="E316">
            <v>1</v>
          </cell>
          <cell r="F316">
            <v>1</v>
          </cell>
          <cell r="G316">
            <v>1</v>
          </cell>
          <cell r="H316">
            <v>230</v>
          </cell>
          <cell r="I316">
            <v>230</v>
          </cell>
        </row>
        <row r="317">
          <cell r="C317" t="str">
            <v>E.O for patterns, etc</v>
          </cell>
          <cell r="D317">
            <v>0.2</v>
          </cell>
          <cell r="E317">
            <v>1</v>
          </cell>
          <cell r="F317">
            <v>1</v>
          </cell>
          <cell r="G317">
            <v>1</v>
          </cell>
          <cell r="H317">
            <v>230</v>
          </cell>
          <cell r="I317">
            <v>46</v>
          </cell>
        </row>
        <row r="319">
          <cell r="A319" t="str">
            <v>11.3.2</v>
          </cell>
          <cell r="C319" t="str">
            <v>Stair finishes</v>
          </cell>
          <cell r="D319" t="str">
            <v>Fire escapes</v>
          </cell>
          <cell r="J319" t="str">
            <v>m²</v>
          </cell>
          <cell r="K319">
            <v>0</v>
          </cell>
          <cell r="L319">
            <v>136.5</v>
          </cell>
          <cell r="M319">
            <v>0</v>
          </cell>
        </row>
        <row r="320">
          <cell r="B320">
            <v>55</v>
          </cell>
          <cell r="C320" t="str">
            <v>Grano</v>
          </cell>
          <cell r="D320">
            <v>2</v>
          </cell>
          <cell r="E320">
            <v>1</v>
          </cell>
          <cell r="F320">
            <v>1</v>
          </cell>
          <cell r="G320">
            <v>1</v>
          </cell>
          <cell r="H320">
            <v>68.25</v>
          </cell>
          <cell r="I320">
            <v>136.5</v>
          </cell>
        </row>
        <row r="322">
          <cell r="A322" t="str">
            <v>12.</v>
          </cell>
          <cell r="C322" t="str">
            <v>Internal wall finishes</v>
          </cell>
          <cell r="F322">
            <v>6.3366986738857004E-2</v>
          </cell>
          <cell r="K322">
            <v>1243587</v>
          </cell>
        </row>
        <row r="324">
          <cell r="A324" t="str">
            <v>12.1.1</v>
          </cell>
          <cell r="C324" t="str">
            <v>Finishes</v>
          </cell>
          <cell r="D324" t="str">
            <v>Stores</v>
          </cell>
          <cell r="J324" t="str">
            <v>m²</v>
          </cell>
          <cell r="K324">
            <v>5328</v>
          </cell>
          <cell r="L324">
            <v>45</v>
          </cell>
          <cell r="M324">
            <v>239760</v>
          </cell>
        </row>
        <row r="325">
          <cell r="C325" t="str">
            <v>Bagging</v>
          </cell>
          <cell r="D325">
            <v>1</v>
          </cell>
          <cell r="E325">
            <v>1</v>
          </cell>
          <cell r="F325">
            <v>1</v>
          </cell>
          <cell r="G325">
            <v>1</v>
          </cell>
          <cell r="H325">
            <v>30</v>
          </cell>
          <cell r="I325">
            <v>30</v>
          </cell>
        </row>
        <row r="326">
          <cell r="C326" t="str">
            <v>Budget Allowance</v>
          </cell>
          <cell r="D326">
            <v>1</v>
          </cell>
          <cell r="E326">
            <v>1</v>
          </cell>
          <cell r="F326">
            <v>1</v>
          </cell>
          <cell r="G326">
            <v>1</v>
          </cell>
          <cell r="H326">
            <v>15</v>
          </cell>
          <cell r="I326">
            <v>15</v>
          </cell>
        </row>
        <row r="328">
          <cell r="A328" t="str">
            <v>12.1.2</v>
          </cell>
          <cell r="C328" t="str">
            <v>Finishes</v>
          </cell>
          <cell r="D328" t="str">
            <v>Apartments</v>
          </cell>
          <cell r="J328" t="str">
            <v>m²</v>
          </cell>
          <cell r="K328">
            <v>5602</v>
          </cell>
          <cell r="L328">
            <v>72.625</v>
          </cell>
          <cell r="M328">
            <v>406845.25</v>
          </cell>
        </row>
        <row r="329">
          <cell r="B329">
            <v>57</v>
          </cell>
          <cell r="C329" t="str">
            <v>1 ct Plaster</v>
          </cell>
          <cell r="D329">
            <v>1</v>
          </cell>
          <cell r="E329">
            <v>1</v>
          </cell>
          <cell r="F329">
            <v>1</v>
          </cell>
          <cell r="G329">
            <v>1</v>
          </cell>
          <cell r="H329">
            <v>52.625</v>
          </cell>
          <cell r="I329">
            <v>52.625</v>
          </cell>
        </row>
        <row r="330">
          <cell r="C330" t="str">
            <v>Budget Allowance</v>
          </cell>
          <cell r="D330">
            <v>1</v>
          </cell>
          <cell r="E330">
            <v>1</v>
          </cell>
          <cell r="F330">
            <v>1</v>
          </cell>
          <cell r="G330">
            <v>1</v>
          </cell>
          <cell r="H330">
            <v>20</v>
          </cell>
          <cell r="I330">
            <v>20</v>
          </cell>
        </row>
        <row r="332">
          <cell r="A332" t="str">
            <v>12.1.3</v>
          </cell>
          <cell r="C332" t="str">
            <v>Wall finish</v>
          </cell>
          <cell r="D332" t="str">
            <v>Bathrooms</v>
          </cell>
          <cell r="G332" t="str">
            <v>R130/m² for tiles</v>
          </cell>
          <cell r="J332" t="str">
            <v>m²</v>
          </cell>
          <cell r="K332">
            <v>1755</v>
          </cell>
          <cell r="L332">
            <v>245</v>
          </cell>
          <cell r="M332">
            <v>429975</v>
          </cell>
        </row>
        <row r="333">
          <cell r="C333" t="str">
            <v>1 ct Plaster</v>
          </cell>
          <cell r="D333">
            <v>1</v>
          </cell>
          <cell r="E333">
            <v>1</v>
          </cell>
          <cell r="F333">
            <v>1</v>
          </cell>
          <cell r="G333">
            <v>1</v>
          </cell>
          <cell r="H333">
            <v>35</v>
          </cell>
          <cell r="I333">
            <v>35</v>
          </cell>
        </row>
        <row r="334">
          <cell r="C334" t="str">
            <v>Tiling budget allowance</v>
          </cell>
          <cell r="D334">
            <v>1</v>
          </cell>
          <cell r="E334">
            <v>1</v>
          </cell>
          <cell r="F334">
            <v>1</v>
          </cell>
          <cell r="G334">
            <v>1</v>
          </cell>
          <cell r="H334">
            <v>210</v>
          </cell>
          <cell r="I334">
            <v>210</v>
          </cell>
        </row>
        <row r="336">
          <cell r="A336" t="str">
            <v>12.1.4</v>
          </cell>
          <cell r="C336" t="str">
            <v>Wall finish</v>
          </cell>
          <cell r="D336" t="str">
            <v>Kitchens</v>
          </cell>
          <cell r="G336" t="str">
            <v>R130/m² for tiles</v>
          </cell>
          <cell r="J336" t="str">
            <v>m²</v>
          </cell>
          <cell r="K336">
            <v>482</v>
          </cell>
          <cell r="L336">
            <v>245</v>
          </cell>
          <cell r="M336">
            <v>118090</v>
          </cell>
        </row>
        <row r="337">
          <cell r="C337" t="str">
            <v>1 ct Plaster</v>
          </cell>
          <cell r="D337">
            <v>1</v>
          </cell>
          <cell r="E337">
            <v>1</v>
          </cell>
          <cell r="F337">
            <v>1</v>
          </cell>
          <cell r="G337">
            <v>1</v>
          </cell>
          <cell r="H337">
            <v>35</v>
          </cell>
          <cell r="I337">
            <v>35</v>
          </cell>
        </row>
        <row r="338">
          <cell r="C338" t="str">
            <v>Tiling budget allowance</v>
          </cell>
          <cell r="D338">
            <v>1</v>
          </cell>
          <cell r="E338">
            <v>1</v>
          </cell>
          <cell r="F338">
            <v>1</v>
          </cell>
          <cell r="G338">
            <v>1</v>
          </cell>
          <cell r="H338">
            <v>210</v>
          </cell>
          <cell r="I338">
            <v>210</v>
          </cell>
        </row>
        <row r="340">
          <cell r="A340" t="str">
            <v>12.2.1</v>
          </cell>
          <cell r="C340" t="str">
            <v>Wall finish</v>
          </cell>
          <cell r="J340" t="str">
            <v>No</v>
          </cell>
          <cell r="K340">
            <v>79</v>
          </cell>
          <cell r="L340">
            <v>259.2</v>
          </cell>
          <cell r="M340">
            <v>20476.8</v>
          </cell>
        </row>
        <row r="341">
          <cell r="C341" t="str">
            <v>Waterproofing to shower floors</v>
          </cell>
          <cell r="D341">
            <v>1</v>
          </cell>
          <cell r="E341">
            <v>1</v>
          </cell>
          <cell r="F341">
            <v>1.2</v>
          </cell>
          <cell r="G341">
            <v>1.2</v>
          </cell>
          <cell r="H341">
            <v>180</v>
          </cell>
          <cell r="I341">
            <v>259.2</v>
          </cell>
        </row>
        <row r="343">
          <cell r="A343" t="str">
            <v>12.2.2</v>
          </cell>
          <cell r="C343" t="str">
            <v>Wall finish</v>
          </cell>
          <cell r="J343" t="str">
            <v>No</v>
          </cell>
          <cell r="K343">
            <v>79</v>
          </cell>
          <cell r="L343">
            <v>360</v>
          </cell>
          <cell r="M343">
            <v>28440</v>
          </cell>
        </row>
        <row r="344">
          <cell r="C344" t="str">
            <v>Waterproofing to shower walls</v>
          </cell>
          <cell r="D344">
            <v>2</v>
          </cell>
          <cell r="E344">
            <v>1</v>
          </cell>
          <cell r="F344">
            <v>1</v>
          </cell>
          <cell r="G344">
            <v>2</v>
          </cell>
          <cell r="H344">
            <v>90</v>
          </cell>
          <cell r="I344">
            <v>360</v>
          </cell>
        </row>
        <row r="347">
          <cell r="A347" t="str">
            <v>13.</v>
          </cell>
          <cell r="C347" t="str">
            <v>Ceilings</v>
          </cell>
          <cell r="F347">
            <v>4.5739865711131165E-2</v>
          </cell>
          <cell r="K347">
            <v>897652</v>
          </cell>
        </row>
        <row r="349">
          <cell r="A349">
            <v>13.1</v>
          </cell>
          <cell r="C349" t="str">
            <v>Slab finishes</v>
          </cell>
          <cell r="J349" t="str">
            <v>m²</v>
          </cell>
          <cell r="K349">
            <v>0</v>
          </cell>
          <cell r="L349">
            <v>85.85</v>
          </cell>
          <cell r="M349">
            <v>0</v>
          </cell>
        </row>
        <row r="350">
          <cell r="B350">
            <v>59</v>
          </cell>
          <cell r="C350" t="str">
            <v>Skim plaster</v>
          </cell>
          <cell r="D350">
            <v>1</v>
          </cell>
          <cell r="E350">
            <v>1</v>
          </cell>
          <cell r="F350">
            <v>1</v>
          </cell>
          <cell r="G350">
            <v>1</v>
          </cell>
          <cell r="H350">
            <v>68.25</v>
          </cell>
          <cell r="I350">
            <v>68.25</v>
          </cell>
          <cell r="K350" t="str">
            <v xml:space="preserve"> </v>
          </cell>
        </row>
        <row r="351">
          <cell r="B351">
            <v>101</v>
          </cell>
          <cell r="C351" t="str">
            <v>Paint</v>
          </cell>
          <cell r="D351">
            <v>1</v>
          </cell>
          <cell r="E351">
            <v>1</v>
          </cell>
          <cell r="F351">
            <v>1</v>
          </cell>
          <cell r="G351">
            <v>1</v>
          </cell>
          <cell r="H351">
            <v>17.600000000000001</v>
          </cell>
          <cell r="I351">
            <v>17.600000000000001</v>
          </cell>
        </row>
        <row r="353">
          <cell r="A353" t="str">
            <v>13.2.1</v>
          </cell>
          <cell r="C353" t="str">
            <v xml:space="preserve">Suspended ceilings </v>
          </cell>
          <cell r="D353" t="str">
            <v>Lift lobbies and passages</v>
          </cell>
          <cell r="J353" t="str">
            <v>m²</v>
          </cell>
          <cell r="K353">
            <v>693</v>
          </cell>
          <cell r="L353">
            <v>167.6</v>
          </cell>
          <cell r="M353">
            <v>116146.8</v>
          </cell>
        </row>
        <row r="354">
          <cell r="B354">
            <v>92</v>
          </cell>
          <cell r="C354" t="str">
            <v>Ceiling</v>
          </cell>
          <cell r="D354">
            <v>1</v>
          </cell>
          <cell r="E354">
            <v>1</v>
          </cell>
          <cell r="F354">
            <v>1</v>
          </cell>
          <cell r="G354">
            <v>1</v>
          </cell>
          <cell r="H354">
            <v>150</v>
          </cell>
          <cell r="I354">
            <v>150</v>
          </cell>
        </row>
        <row r="355">
          <cell r="B355">
            <v>101</v>
          </cell>
          <cell r="C355" t="str">
            <v>Paint</v>
          </cell>
          <cell r="D355">
            <v>1</v>
          </cell>
          <cell r="E355">
            <v>1</v>
          </cell>
          <cell r="F355">
            <v>1</v>
          </cell>
          <cell r="G355">
            <v>1</v>
          </cell>
          <cell r="H355">
            <v>17.600000000000001</v>
          </cell>
          <cell r="I355">
            <v>17.600000000000001</v>
          </cell>
        </row>
        <row r="357">
          <cell r="A357" t="str">
            <v>13.2.2</v>
          </cell>
          <cell r="C357" t="str">
            <v xml:space="preserve">Suspended ceilings </v>
          </cell>
          <cell r="D357" t="str">
            <v>Stores</v>
          </cell>
          <cell r="J357" t="str">
            <v>m²</v>
          </cell>
          <cell r="K357">
            <v>771</v>
          </cell>
          <cell r="L357">
            <v>0</v>
          </cell>
          <cell r="M357">
            <v>0</v>
          </cell>
        </row>
        <row r="358">
          <cell r="B358">
            <v>90</v>
          </cell>
          <cell r="C358" t="str">
            <v>Ceiling</v>
          </cell>
          <cell r="D358">
            <v>0</v>
          </cell>
          <cell r="E358">
            <v>1</v>
          </cell>
          <cell r="F358">
            <v>1</v>
          </cell>
          <cell r="G358">
            <v>1</v>
          </cell>
          <cell r="H358">
            <v>137.16</v>
          </cell>
          <cell r="I358">
            <v>0</v>
          </cell>
        </row>
        <row r="359">
          <cell r="B359">
            <v>101</v>
          </cell>
          <cell r="C359" t="str">
            <v>Paint</v>
          </cell>
          <cell r="D359">
            <v>0</v>
          </cell>
          <cell r="E359">
            <v>1</v>
          </cell>
          <cell r="F359">
            <v>1</v>
          </cell>
          <cell r="G359">
            <v>1</v>
          </cell>
          <cell r="H359">
            <v>17.600000000000001</v>
          </cell>
          <cell r="I359">
            <v>0</v>
          </cell>
        </row>
        <row r="361">
          <cell r="A361" t="str">
            <v>13.2.3</v>
          </cell>
          <cell r="C361" t="str">
            <v xml:space="preserve">Suspended ceilings </v>
          </cell>
          <cell r="D361" t="str">
            <v>Passages to stores</v>
          </cell>
          <cell r="J361" t="str">
            <v>m²</v>
          </cell>
          <cell r="K361">
            <v>339</v>
          </cell>
          <cell r="L361">
            <v>0</v>
          </cell>
          <cell r="M361">
            <v>0</v>
          </cell>
        </row>
        <row r="362">
          <cell r="B362">
            <v>90</v>
          </cell>
          <cell r="C362" t="str">
            <v>Ceiling</v>
          </cell>
          <cell r="D362">
            <v>0</v>
          </cell>
          <cell r="E362">
            <v>1</v>
          </cell>
          <cell r="F362">
            <v>1</v>
          </cell>
          <cell r="G362">
            <v>1</v>
          </cell>
          <cell r="H362">
            <v>137.16</v>
          </cell>
          <cell r="I362">
            <v>0</v>
          </cell>
        </row>
        <row r="363">
          <cell r="B363">
            <v>101</v>
          </cell>
          <cell r="C363" t="str">
            <v>Paint</v>
          </cell>
          <cell r="D363">
            <v>0</v>
          </cell>
          <cell r="E363">
            <v>1</v>
          </cell>
          <cell r="F363">
            <v>1</v>
          </cell>
          <cell r="G363">
            <v>1</v>
          </cell>
          <cell r="H363">
            <v>17.600000000000001</v>
          </cell>
          <cell r="I363">
            <v>0</v>
          </cell>
        </row>
        <row r="365">
          <cell r="A365" t="str">
            <v>13.2.4</v>
          </cell>
          <cell r="C365" t="str">
            <v xml:space="preserve">Suspended ceilings </v>
          </cell>
          <cell r="D365" t="str">
            <v>Bathrooms</v>
          </cell>
          <cell r="J365" t="str">
            <v>m²</v>
          </cell>
          <cell r="K365">
            <v>530</v>
          </cell>
          <cell r="L365">
            <v>154.76</v>
          </cell>
          <cell r="M365">
            <v>82022.8</v>
          </cell>
        </row>
        <row r="366">
          <cell r="B366">
            <v>90</v>
          </cell>
          <cell r="C366" t="str">
            <v>Ceiling</v>
          </cell>
          <cell r="D366">
            <v>1</v>
          </cell>
          <cell r="E366">
            <v>1</v>
          </cell>
          <cell r="F366">
            <v>1</v>
          </cell>
          <cell r="G366">
            <v>1</v>
          </cell>
          <cell r="H366">
            <v>137.16</v>
          </cell>
          <cell r="I366">
            <v>137.16</v>
          </cell>
        </row>
        <row r="367">
          <cell r="B367">
            <v>101</v>
          </cell>
          <cell r="C367" t="str">
            <v>Paint</v>
          </cell>
          <cell r="D367">
            <v>1</v>
          </cell>
          <cell r="E367">
            <v>1</v>
          </cell>
          <cell r="F367">
            <v>1</v>
          </cell>
          <cell r="G367">
            <v>1</v>
          </cell>
          <cell r="H367">
            <v>17.600000000000001</v>
          </cell>
          <cell r="I367">
            <v>17.600000000000001</v>
          </cell>
        </row>
        <row r="369">
          <cell r="A369" t="str">
            <v>13.2.5</v>
          </cell>
          <cell r="C369" t="str">
            <v xml:space="preserve">Suspended ceilings </v>
          </cell>
          <cell r="D369" t="str">
            <v>Bedrooms</v>
          </cell>
          <cell r="J369" t="str">
            <v>m²</v>
          </cell>
          <cell r="K369">
            <v>1017</v>
          </cell>
          <cell r="L369">
            <v>154.76</v>
          </cell>
          <cell r="M369">
            <v>157390.92000000001</v>
          </cell>
        </row>
        <row r="370">
          <cell r="B370">
            <v>90</v>
          </cell>
          <cell r="C370" t="str">
            <v>Ceiling</v>
          </cell>
          <cell r="D370">
            <v>1</v>
          </cell>
          <cell r="E370">
            <v>1</v>
          </cell>
          <cell r="F370">
            <v>1</v>
          </cell>
          <cell r="G370">
            <v>1</v>
          </cell>
          <cell r="H370">
            <v>137.16</v>
          </cell>
          <cell r="I370">
            <v>137.16</v>
          </cell>
        </row>
        <row r="371">
          <cell r="B371">
            <v>101</v>
          </cell>
          <cell r="C371" t="str">
            <v>Paint</v>
          </cell>
          <cell r="D371">
            <v>1</v>
          </cell>
          <cell r="E371">
            <v>1</v>
          </cell>
          <cell r="F371">
            <v>1</v>
          </cell>
          <cell r="G371">
            <v>1</v>
          </cell>
          <cell r="H371">
            <v>17.600000000000001</v>
          </cell>
          <cell r="I371">
            <v>17.600000000000001</v>
          </cell>
        </row>
        <row r="373">
          <cell r="A373" t="str">
            <v>13.2.6</v>
          </cell>
          <cell r="C373" t="str">
            <v xml:space="preserve">Suspended ceilings </v>
          </cell>
          <cell r="D373" t="str">
            <v>Kitchens</v>
          </cell>
          <cell r="J373" t="str">
            <v>m²</v>
          </cell>
          <cell r="K373">
            <v>544</v>
          </cell>
          <cell r="L373">
            <v>154.76</v>
          </cell>
          <cell r="M373">
            <v>84189.440000000002</v>
          </cell>
        </row>
        <row r="374">
          <cell r="B374">
            <v>90</v>
          </cell>
          <cell r="C374" t="str">
            <v>Ceiling</v>
          </cell>
          <cell r="D374">
            <v>1</v>
          </cell>
          <cell r="E374">
            <v>1</v>
          </cell>
          <cell r="F374">
            <v>1</v>
          </cell>
          <cell r="G374">
            <v>1</v>
          </cell>
          <cell r="H374">
            <v>137.16</v>
          </cell>
          <cell r="I374">
            <v>137.16</v>
          </cell>
        </row>
        <row r="375">
          <cell r="B375">
            <v>101</v>
          </cell>
          <cell r="C375" t="str">
            <v>Paint</v>
          </cell>
          <cell r="D375">
            <v>1</v>
          </cell>
          <cell r="E375">
            <v>1</v>
          </cell>
          <cell r="F375">
            <v>1</v>
          </cell>
          <cell r="G375">
            <v>1</v>
          </cell>
          <cell r="H375">
            <v>17.600000000000001</v>
          </cell>
          <cell r="I375">
            <v>17.600000000000001</v>
          </cell>
        </row>
        <row r="377">
          <cell r="A377" t="str">
            <v>13.2.7</v>
          </cell>
          <cell r="C377" t="str">
            <v xml:space="preserve">Suspended ceilings </v>
          </cell>
          <cell r="D377" t="str">
            <v>Lounge</v>
          </cell>
          <cell r="J377" t="str">
            <v>m²</v>
          </cell>
          <cell r="K377">
            <v>1677</v>
          </cell>
          <cell r="L377">
            <v>154.76</v>
          </cell>
          <cell r="M377">
            <v>259532.52</v>
          </cell>
        </row>
        <row r="378">
          <cell r="B378">
            <v>90</v>
          </cell>
          <cell r="C378" t="str">
            <v>Ceiling</v>
          </cell>
          <cell r="D378">
            <v>1</v>
          </cell>
          <cell r="E378">
            <v>1</v>
          </cell>
          <cell r="F378">
            <v>1</v>
          </cell>
          <cell r="G378">
            <v>1</v>
          </cell>
          <cell r="H378">
            <v>137.16</v>
          </cell>
          <cell r="I378">
            <v>137.16</v>
          </cell>
        </row>
        <row r="379">
          <cell r="B379">
            <v>101</v>
          </cell>
          <cell r="C379" t="str">
            <v>Paint</v>
          </cell>
          <cell r="D379">
            <v>1</v>
          </cell>
          <cell r="E379">
            <v>1</v>
          </cell>
          <cell r="F379">
            <v>1</v>
          </cell>
          <cell r="G379">
            <v>1</v>
          </cell>
          <cell r="H379">
            <v>17.600000000000001</v>
          </cell>
          <cell r="I379">
            <v>17.600000000000001</v>
          </cell>
        </row>
        <row r="381">
          <cell r="A381" t="str">
            <v>13.3.1</v>
          </cell>
          <cell r="C381" t="str">
            <v>Vertical bulkheads</v>
          </cell>
          <cell r="D381" t="str">
            <v>Foyers</v>
          </cell>
          <cell r="J381" t="str">
            <v>m²</v>
          </cell>
          <cell r="K381">
            <v>693</v>
          </cell>
          <cell r="L381">
            <v>13.38</v>
          </cell>
          <cell r="M381">
            <v>9272.34</v>
          </cell>
        </row>
        <row r="382">
          <cell r="B382">
            <v>94</v>
          </cell>
          <cell r="C382" t="str">
            <v>Bulkhead</v>
          </cell>
          <cell r="D382">
            <v>0.05</v>
          </cell>
          <cell r="E382">
            <v>1</v>
          </cell>
          <cell r="F382">
            <v>1</v>
          </cell>
          <cell r="G382">
            <v>1</v>
          </cell>
          <cell r="H382">
            <v>250</v>
          </cell>
          <cell r="I382">
            <v>12.5</v>
          </cell>
        </row>
        <row r="383">
          <cell r="B383">
            <v>101</v>
          </cell>
          <cell r="C383" t="str">
            <v>Paint</v>
          </cell>
          <cell r="D383">
            <v>0.05</v>
          </cell>
          <cell r="E383">
            <v>1</v>
          </cell>
          <cell r="F383">
            <v>1</v>
          </cell>
          <cell r="G383">
            <v>1</v>
          </cell>
          <cell r="H383">
            <v>17.600000000000001</v>
          </cell>
          <cell r="I383">
            <v>0.88000000000000012</v>
          </cell>
        </row>
        <row r="385">
          <cell r="A385" t="str">
            <v>13.4.1</v>
          </cell>
          <cell r="C385" t="str">
            <v>Cornices</v>
          </cell>
          <cell r="D385" t="str">
            <v>Foyers</v>
          </cell>
          <cell r="J385" t="str">
            <v>m</v>
          </cell>
          <cell r="K385">
            <v>843</v>
          </cell>
          <cell r="L385">
            <v>46</v>
          </cell>
          <cell r="M385">
            <v>38778</v>
          </cell>
        </row>
        <row r="386">
          <cell r="B386">
            <v>93</v>
          </cell>
          <cell r="C386" t="str">
            <v>Cornice</v>
          </cell>
          <cell r="D386">
            <v>1</v>
          </cell>
          <cell r="E386">
            <v>1</v>
          </cell>
          <cell r="F386">
            <v>1</v>
          </cell>
          <cell r="G386">
            <v>1</v>
          </cell>
          <cell r="H386">
            <v>30</v>
          </cell>
          <cell r="I386">
            <v>30</v>
          </cell>
        </row>
        <row r="387">
          <cell r="B387">
            <v>105</v>
          </cell>
          <cell r="C387" t="str">
            <v>Paint</v>
          </cell>
          <cell r="D387">
            <v>1</v>
          </cell>
          <cell r="E387">
            <v>1</v>
          </cell>
          <cell r="F387">
            <v>1</v>
          </cell>
          <cell r="G387">
            <v>1</v>
          </cell>
          <cell r="H387">
            <v>16</v>
          </cell>
          <cell r="I387">
            <v>16</v>
          </cell>
        </row>
        <row r="389">
          <cell r="A389" t="str">
            <v>13.4.2</v>
          </cell>
          <cell r="C389" t="str">
            <v>Cornices</v>
          </cell>
          <cell r="D389" t="str">
            <v>Stores</v>
          </cell>
          <cell r="J389" t="str">
            <v>m</v>
          </cell>
          <cell r="K389">
            <v>0</v>
          </cell>
          <cell r="L389">
            <v>12</v>
          </cell>
          <cell r="M389">
            <v>0</v>
          </cell>
        </row>
        <row r="390">
          <cell r="B390">
            <v>91</v>
          </cell>
          <cell r="C390" t="str">
            <v>Cornice</v>
          </cell>
          <cell r="D390">
            <v>1</v>
          </cell>
          <cell r="E390">
            <v>1</v>
          </cell>
          <cell r="F390">
            <v>1</v>
          </cell>
          <cell r="G390">
            <v>1</v>
          </cell>
          <cell r="H390">
            <v>12</v>
          </cell>
          <cell r="I390">
            <v>12</v>
          </cell>
        </row>
        <row r="392">
          <cell r="A392" t="str">
            <v>13.4.3</v>
          </cell>
          <cell r="C392" t="str">
            <v>Cornices</v>
          </cell>
          <cell r="D392" t="str">
            <v>Passages to stores</v>
          </cell>
          <cell r="J392" t="str">
            <v>m</v>
          </cell>
          <cell r="K392">
            <v>0</v>
          </cell>
          <cell r="L392">
            <v>12</v>
          </cell>
          <cell r="M392">
            <v>0</v>
          </cell>
        </row>
        <row r="393">
          <cell r="B393">
            <v>91</v>
          </cell>
          <cell r="C393" t="str">
            <v>Cornice</v>
          </cell>
          <cell r="D393">
            <v>1</v>
          </cell>
          <cell r="E393">
            <v>1</v>
          </cell>
          <cell r="F393">
            <v>1</v>
          </cell>
          <cell r="G393">
            <v>1</v>
          </cell>
          <cell r="H393">
            <v>12</v>
          </cell>
          <cell r="I393">
            <v>12</v>
          </cell>
        </row>
        <row r="395">
          <cell r="A395" t="str">
            <v>13.4.4</v>
          </cell>
          <cell r="C395" t="str">
            <v>Cornices</v>
          </cell>
          <cell r="D395" t="str">
            <v>Bathrooms</v>
          </cell>
          <cell r="J395" t="str">
            <v>m</v>
          </cell>
          <cell r="K395">
            <v>892</v>
          </cell>
          <cell r="L395">
            <v>12</v>
          </cell>
          <cell r="M395">
            <v>10704</v>
          </cell>
        </row>
        <row r="396">
          <cell r="B396">
            <v>91</v>
          </cell>
          <cell r="C396" t="str">
            <v>Cornice</v>
          </cell>
          <cell r="D396">
            <v>1</v>
          </cell>
          <cell r="E396">
            <v>1</v>
          </cell>
          <cell r="F396">
            <v>1</v>
          </cell>
          <cell r="G396">
            <v>1</v>
          </cell>
          <cell r="H396">
            <v>12</v>
          </cell>
          <cell r="I396">
            <v>12</v>
          </cell>
        </row>
        <row r="398">
          <cell r="A398" t="str">
            <v>13.4.5</v>
          </cell>
          <cell r="C398" t="str">
            <v>Cornices</v>
          </cell>
          <cell r="D398" t="str">
            <v>Bedrooms</v>
          </cell>
          <cell r="J398" t="str">
            <v>m</v>
          </cell>
          <cell r="K398">
            <v>1195</v>
          </cell>
          <cell r="L398">
            <v>40</v>
          </cell>
          <cell r="M398">
            <v>47800</v>
          </cell>
        </row>
        <row r="399">
          <cell r="C399" t="str">
            <v>Cornice</v>
          </cell>
          <cell r="D399">
            <v>1</v>
          </cell>
          <cell r="E399">
            <v>1</v>
          </cell>
          <cell r="F399">
            <v>1</v>
          </cell>
          <cell r="G399">
            <v>1</v>
          </cell>
          <cell r="H399">
            <v>40</v>
          </cell>
          <cell r="I399">
            <v>40</v>
          </cell>
        </row>
        <row r="401">
          <cell r="A401" t="str">
            <v>13.4.6</v>
          </cell>
          <cell r="C401" t="str">
            <v>Cornices</v>
          </cell>
          <cell r="D401" t="str">
            <v>Kitchens</v>
          </cell>
          <cell r="J401" t="str">
            <v>m</v>
          </cell>
          <cell r="K401">
            <v>831</v>
          </cell>
          <cell r="L401">
            <v>25</v>
          </cell>
          <cell r="M401">
            <v>20775</v>
          </cell>
        </row>
        <row r="402">
          <cell r="C402" t="str">
            <v>Cornice</v>
          </cell>
          <cell r="D402">
            <v>1</v>
          </cell>
          <cell r="E402">
            <v>1</v>
          </cell>
          <cell r="F402">
            <v>1</v>
          </cell>
          <cell r="G402">
            <v>1</v>
          </cell>
          <cell r="H402">
            <v>25</v>
          </cell>
          <cell r="I402">
            <v>25</v>
          </cell>
        </row>
        <row r="404">
          <cell r="A404" t="str">
            <v>13.4.7</v>
          </cell>
          <cell r="C404" t="str">
            <v>Cornices</v>
          </cell>
          <cell r="D404" t="str">
            <v>Lounge</v>
          </cell>
          <cell r="J404" t="str">
            <v>m</v>
          </cell>
          <cell r="K404">
            <v>1776</v>
          </cell>
          <cell r="L404">
            <v>40</v>
          </cell>
          <cell r="M404">
            <v>71040</v>
          </cell>
        </row>
        <row r="405">
          <cell r="C405" t="str">
            <v>Cornice</v>
          </cell>
          <cell r="D405">
            <v>1</v>
          </cell>
          <cell r="E405">
            <v>1</v>
          </cell>
          <cell r="F405">
            <v>1</v>
          </cell>
          <cell r="G405">
            <v>1</v>
          </cell>
          <cell r="H405">
            <v>40</v>
          </cell>
          <cell r="I405">
            <v>40</v>
          </cell>
        </row>
        <row r="407">
          <cell r="A407" t="str">
            <v>E</v>
          </cell>
          <cell r="C407" t="str">
            <v>FITTINGS</v>
          </cell>
        </row>
        <row r="409">
          <cell r="A409" t="str">
            <v>14.</v>
          </cell>
          <cell r="C409" t="str">
            <v>Fittings</v>
          </cell>
          <cell r="F409">
            <v>0.12906903771873202</v>
          </cell>
          <cell r="K409">
            <v>2533000</v>
          </cell>
        </row>
        <row r="410">
          <cell r="A410" t="str">
            <v>14.1</v>
          </cell>
          <cell r="C410" t="str">
            <v>Toilet vanity tops</v>
          </cell>
          <cell r="H410">
            <v>1835.8208955223881</v>
          </cell>
          <cell r="I410" t="str">
            <v>/apartment</v>
          </cell>
          <cell r="J410" t="str">
            <v>m</v>
          </cell>
          <cell r="K410">
            <v>82</v>
          </cell>
          <cell r="L410">
            <v>1500</v>
          </cell>
          <cell r="M410">
            <v>123000</v>
          </cell>
        </row>
        <row r="411">
          <cell r="A411" t="str">
            <v>14.2</v>
          </cell>
          <cell r="C411" t="str">
            <v>BIC to bedrooms</v>
          </cell>
          <cell r="H411">
            <v>9611.940298507463</v>
          </cell>
          <cell r="I411" t="str">
            <v>/apartment</v>
          </cell>
          <cell r="J411" t="str">
            <v>m</v>
          </cell>
          <cell r="K411">
            <v>322</v>
          </cell>
          <cell r="L411">
            <v>2000</v>
          </cell>
          <cell r="M411">
            <v>644000</v>
          </cell>
        </row>
        <row r="412">
          <cell r="A412" t="str">
            <v>14.3</v>
          </cell>
          <cell r="C412" t="str">
            <v>Kitchen cupboards</v>
          </cell>
          <cell r="H412">
            <v>11388.059701492537</v>
          </cell>
          <cell r="I412" t="str">
            <v>/kitchen</v>
          </cell>
          <cell r="J412" t="str">
            <v>m</v>
          </cell>
          <cell r="K412">
            <v>218</v>
          </cell>
          <cell r="L412">
            <v>3500</v>
          </cell>
          <cell r="M412">
            <v>763000</v>
          </cell>
        </row>
        <row r="413">
          <cell r="A413" t="str">
            <v>14.4</v>
          </cell>
          <cell r="C413" t="str">
            <v>E.O. for granite tops</v>
          </cell>
          <cell r="H413">
            <v>3253.7313432835822</v>
          </cell>
          <cell r="I413" t="str">
            <v>/kitchen</v>
          </cell>
          <cell r="J413" t="str">
            <v>m</v>
          </cell>
          <cell r="K413">
            <v>218</v>
          </cell>
          <cell r="L413">
            <v>1000</v>
          </cell>
          <cell r="M413">
            <v>218000</v>
          </cell>
        </row>
        <row r="414">
          <cell r="A414" t="str">
            <v>14.5</v>
          </cell>
          <cell r="C414" t="str">
            <v>Kitchen appliances</v>
          </cell>
          <cell r="J414" t="str">
            <v>No</v>
          </cell>
          <cell r="K414">
            <v>67</v>
          </cell>
          <cell r="L414">
            <v>7500</v>
          </cell>
          <cell r="M414">
            <v>502500</v>
          </cell>
        </row>
        <row r="415">
          <cell r="C415" t="str">
            <v>Oven</v>
          </cell>
          <cell r="D415">
            <v>1</v>
          </cell>
          <cell r="E415">
            <v>1</v>
          </cell>
          <cell r="F415">
            <v>1</v>
          </cell>
          <cell r="G415">
            <v>1</v>
          </cell>
          <cell r="H415">
            <v>3000</v>
          </cell>
          <cell r="I415">
            <v>3000</v>
          </cell>
        </row>
        <row r="416">
          <cell r="C416" t="str">
            <v>Hob</v>
          </cell>
          <cell r="D416">
            <v>1</v>
          </cell>
          <cell r="E416">
            <v>1</v>
          </cell>
          <cell r="F416">
            <v>1</v>
          </cell>
          <cell r="G416">
            <v>1</v>
          </cell>
          <cell r="H416">
            <v>2500</v>
          </cell>
          <cell r="I416">
            <v>2500</v>
          </cell>
        </row>
        <row r="417">
          <cell r="C417" t="str">
            <v>Extractor</v>
          </cell>
          <cell r="D417">
            <v>1</v>
          </cell>
          <cell r="E417">
            <v>1</v>
          </cell>
          <cell r="F417">
            <v>1</v>
          </cell>
          <cell r="G417">
            <v>1</v>
          </cell>
          <cell r="H417">
            <v>2000</v>
          </cell>
          <cell r="I417">
            <v>2000</v>
          </cell>
        </row>
        <row r="418">
          <cell r="A418" t="str">
            <v>14.6</v>
          </cell>
          <cell r="C418" t="str">
            <v>Shower doors</v>
          </cell>
          <cell r="J418" t="str">
            <v>No</v>
          </cell>
          <cell r="K418">
            <v>79</v>
          </cell>
          <cell r="L418">
            <v>2500</v>
          </cell>
          <cell r="M418">
            <v>197500</v>
          </cell>
        </row>
        <row r="419">
          <cell r="A419" t="str">
            <v>14.7</v>
          </cell>
          <cell r="C419" t="str">
            <v>Security counter</v>
          </cell>
          <cell r="J419" t="str">
            <v>Item</v>
          </cell>
          <cell r="L419">
            <v>30000</v>
          </cell>
          <cell r="M419">
            <v>30000</v>
          </cell>
        </row>
        <row r="420">
          <cell r="A420" t="str">
            <v>14.8</v>
          </cell>
          <cell r="C420" t="str">
            <v>Statuary signage</v>
          </cell>
          <cell r="J420" t="str">
            <v>Item</v>
          </cell>
          <cell r="L420">
            <v>20000</v>
          </cell>
          <cell r="M420">
            <v>20000</v>
          </cell>
        </row>
        <row r="421">
          <cell r="A421" t="str">
            <v>14.9</v>
          </cell>
          <cell r="C421" t="str">
            <v>Building signage</v>
          </cell>
          <cell r="J421" t="str">
            <v>Item</v>
          </cell>
          <cell r="L421">
            <v>30000</v>
          </cell>
          <cell r="M421">
            <v>30000</v>
          </cell>
        </row>
        <row r="422">
          <cell r="A422" t="str">
            <v>14.10</v>
          </cell>
          <cell r="C422" t="str">
            <v>Letter box in foyer</v>
          </cell>
          <cell r="J422" t="str">
            <v>Item</v>
          </cell>
          <cell r="L422">
            <v>5000</v>
          </cell>
          <cell r="M422">
            <v>5000</v>
          </cell>
        </row>
        <row r="424">
          <cell r="A424" t="str">
            <v>F</v>
          </cell>
          <cell r="C424" t="str">
            <v>SERVICES</v>
          </cell>
        </row>
        <row r="425">
          <cell r="A425" t="str">
            <v>15.</v>
          </cell>
          <cell r="C425" t="str">
            <v>Electrical Installation</v>
          </cell>
          <cell r="F425">
            <v>8.9289481316734504E-2</v>
          </cell>
          <cell r="K425">
            <v>1752320</v>
          </cell>
        </row>
        <row r="426">
          <cell r="A426" t="str">
            <v>15.1</v>
          </cell>
          <cell r="C426" t="str">
            <v>Standard installation</v>
          </cell>
          <cell r="J426" t="str">
            <v>m²</v>
          </cell>
          <cell r="K426">
            <v>4447</v>
          </cell>
          <cell r="L426">
            <v>200</v>
          </cell>
          <cell r="M426">
            <v>889400</v>
          </cell>
        </row>
        <row r="427">
          <cell r="A427" t="str">
            <v>15.2</v>
          </cell>
          <cell r="C427" t="str">
            <v>Standard installation for foyers &amp; passages</v>
          </cell>
          <cell r="J427" t="str">
            <v>m²</v>
          </cell>
          <cell r="K427">
            <v>493</v>
          </cell>
          <cell r="L427">
            <v>150</v>
          </cell>
          <cell r="M427">
            <v>73950</v>
          </cell>
        </row>
        <row r="428">
          <cell r="A428" t="str">
            <v>15.3</v>
          </cell>
          <cell r="C428" t="str">
            <v>Standard installation for stores</v>
          </cell>
          <cell r="J428" t="str">
            <v>m²</v>
          </cell>
          <cell r="K428">
            <v>771</v>
          </cell>
          <cell r="L428">
            <v>70</v>
          </cell>
          <cell r="M428">
            <v>53970</v>
          </cell>
        </row>
        <row r="429">
          <cell r="A429" t="str">
            <v>15.4</v>
          </cell>
          <cell r="C429" t="str">
            <v>External lighting</v>
          </cell>
          <cell r="J429" t="str">
            <v>m²</v>
          </cell>
          <cell r="K429">
            <v>0</v>
          </cell>
          <cell r="L429">
            <v>0</v>
          </cell>
          <cell r="M429">
            <v>0</v>
          </cell>
        </row>
        <row r="430">
          <cell r="A430" t="str">
            <v>15.5</v>
          </cell>
          <cell r="C430" t="str">
            <v>Underfloor heating to living/dining areas</v>
          </cell>
          <cell r="J430" t="str">
            <v>m²</v>
          </cell>
          <cell r="K430">
            <v>1672</v>
          </cell>
          <cell r="L430">
            <v>200</v>
          </cell>
          <cell r="M430" t="str">
            <v>Optional</v>
          </cell>
        </row>
        <row r="431">
          <cell r="A431" t="str">
            <v>15.6</v>
          </cell>
          <cell r="C431" t="str">
            <v>Replace reticulation &amp; Inspections</v>
          </cell>
          <cell r="J431" t="str">
            <v>Item</v>
          </cell>
          <cell r="L431">
            <v>160000</v>
          </cell>
          <cell r="M431">
            <v>160000</v>
          </cell>
        </row>
        <row r="432">
          <cell r="A432" t="str">
            <v>15.7</v>
          </cell>
          <cell r="C432" t="str">
            <v>Standby Generator and reticulation</v>
          </cell>
          <cell r="J432" t="str">
            <v>Item</v>
          </cell>
          <cell r="L432">
            <v>215000</v>
          </cell>
          <cell r="M432">
            <v>215000</v>
          </cell>
        </row>
        <row r="433">
          <cell r="A433" t="str">
            <v>15.8</v>
          </cell>
          <cell r="C433" t="str">
            <v>Distribution Boards</v>
          </cell>
          <cell r="J433" t="str">
            <v>Item</v>
          </cell>
          <cell r="L433">
            <v>290000</v>
          </cell>
          <cell r="M433">
            <v>290000</v>
          </cell>
        </row>
        <row r="434">
          <cell r="A434" t="str">
            <v>15.9</v>
          </cell>
          <cell r="C434" t="str">
            <v>Internal Communication</v>
          </cell>
          <cell r="J434" t="str">
            <v>Item</v>
          </cell>
          <cell r="L434">
            <v>65000</v>
          </cell>
          <cell r="M434">
            <v>65000</v>
          </cell>
        </row>
        <row r="435">
          <cell r="A435" t="str">
            <v>15.10</v>
          </cell>
          <cell r="C435" t="str">
            <v>External lighting</v>
          </cell>
          <cell r="J435" t="str">
            <v>Item</v>
          </cell>
          <cell r="L435">
            <v>5000</v>
          </cell>
          <cell r="M435">
            <v>5000</v>
          </cell>
        </row>
        <row r="436">
          <cell r="A436" t="str">
            <v>15.11</v>
          </cell>
          <cell r="B436">
            <v>171</v>
          </cell>
          <cell r="C436" t="str">
            <v>Municipal connection</v>
          </cell>
          <cell r="J436" t="str">
            <v>Item</v>
          </cell>
          <cell r="L436">
            <v>0</v>
          </cell>
          <cell r="M436">
            <v>0</v>
          </cell>
        </row>
        <row r="438">
          <cell r="A438" t="str">
            <v>16.</v>
          </cell>
          <cell r="C438" t="str">
            <v>Plumbing Installation</v>
          </cell>
          <cell r="F438">
            <v>0.12734166291467949</v>
          </cell>
          <cell r="K438">
            <v>2499100</v>
          </cell>
        </row>
        <row r="439">
          <cell r="A439" t="str">
            <v>16.1</v>
          </cell>
          <cell r="B439">
            <v>143</v>
          </cell>
          <cell r="C439" t="str">
            <v>Sanitary fittings</v>
          </cell>
          <cell r="J439" t="str">
            <v>No</v>
          </cell>
          <cell r="K439">
            <v>429</v>
          </cell>
          <cell r="L439">
            <v>2000</v>
          </cell>
          <cell r="M439">
            <v>858000</v>
          </cell>
        </row>
        <row r="440">
          <cell r="A440" t="str">
            <v>16.2</v>
          </cell>
          <cell r="B440">
            <v>144</v>
          </cell>
          <cell r="C440" t="str">
            <v>Hot water cylinders</v>
          </cell>
          <cell r="J440" t="str">
            <v>No</v>
          </cell>
          <cell r="K440">
            <v>67</v>
          </cell>
          <cell r="L440">
            <v>3600</v>
          </cell>
          <cell r="M440">
            <v>241200</v>
          </cell>
        </row>
        <row r="441">
          <cell r="A441" t="str">
            <v>16.3</v>
          </cell>
          <cell r="B441">
            <v>145</v>
          </cell>
          <cell r="C441" t="str">
            <v>Sundry (toilet rolls holders, mirrors, etc)</v>
          </cell>
          <cell r="J441" t="str">
            <v>No</v>
          </cell>
          <cell r="K441">
            <v>429</v>
          </cell>
          <cell r="L441">
            <v>500</v>
          </cell>
          <cell r="M441">
            <v>214500</v>
          </cell>
        </row>
        <row r="442">
          <cell r="A442" t="str">
            <v>16.4</v>
          </cell>
          <cell r="B442">
            <v>146</v>
          </cell>
          <cell r="C442" t="str">
            <v>Sanitary plumbing</v>
          </cell>
          <cell r="J442" t="str">
            <v>No</v>
          </cell>
          <cell r="K442">
            <v>429</v>
          </cell>
          <cell r="L442">
            <v>1000</v>
          </cell>
          <cell r="M442">
            <v>429000</v>
          </cell>
        </row>
        <row r="443">
          <cell r="A443" t="str">
            <v>16.5</v>
          </cell>
          <cell r="B443">
            <v>147</v>
          </cell>
          <cell r="C443" t="str">
            <v>Internal water reticulation</v>
          </cell>
          <cell r="J443" t="str">
            <v>No</v>
          </cell>
          <cell r="K443">
            <v>429</v>
          </cell>
          <cell r="L443">
            <v>1000</v>
          </cell>
          <cell r="M443">
            <v>429000</v>
          </cell>
        </row>
        <row r="444">
          <cell r="A444" t="str">
            <v>16.6</v>
          </cell>
          <cell r="B444">
            <v>148</v>
          </cell>
          <cell r="C444" t="str">
            <v>External water reticulation</v>
          </cell>
          <cell r="J444" t="str">
            <v>No</v>
          </cell>
          <cell r="K444">
            <v>429</v>
          </cell>
          <cell r="L444">
            <v>600</v>
          </cell>
          <cell r="M444">
            <v>257400</v>
          </cell>
        </row>
        <row r="445">
          <cell r="A445" t="str">
            <v>16.7</v>
          </cell>
          <cell r="B445">
            <v>149</v>
          </cell>
          <cell r="C445" t="str">
            <v>Water storage tanks</v>
          </cell>
          <cell r="J445" t="str">
            <v>No</v>
          </cell>
          <cell r="K445">
            <v>1</v>
          </cell>
          <cell r="L445">
            <v>20000</v>
          </cell>
          <cell r="M445">
            <v>20000</v>
          </cell>
        </row>
        <row r="446">
          <cell r="A446" t="str">
            <v>16.8</v>
          </cell>
          <cell r="B446">
            <v>151</v>
          </cell>
          <cell r="C446" t="str">
            <v>Sump &amp; pump</v>
          </cell>
          <cell r="J446" t="str">
            <v>No</v>
          </cell>
          <cell r="K446">
            <v>1</v>
          </cell>
          <cell r="L446">
            <v>10000</v>
          </cell>
          <cell r="M446">
            <v>10000</v>
          </cell>
        </row>
        <row r="447">
          <cell r="A447" t="str">
            <v>16.9</v>
          </cell>
          <cell r="B447">
            <v>168</v>
          </cell>
          <cell r="C447" t="str">
            <v>Municipal connection</v>
          </cell>
          <cell r="J447" t="str">
            <v>Item</v>
          </cell>
          <cell r="L447">
            <v>40000</v>
          </cell>
          <cell r="M447">
            <v>40000</v>
          </cell>
        </row>
        <row r="449">
          <cell r="A449" t="str">
            <v>17.</v>
          </cell>
          <cell r="C449" t="str">
            <v>Fire Protection</v>
          </cell>
          <cell r="F449">
            <v>1.1557105584281725E-2</v>
          </cell>
          <cell r="K449">
            <v>226810</v>
          </cell>
        </row>
        <row r="450">
          <cell r="A450" t="str">
            <v>17.1</v>
          </cell>
          <cell r="B450">
            <v>157</v>
          </cell>
          <cell r="C450" t="str">
            <v>Fire extinguishers</v>
          </cell>
          <cell r="J450" t="str">
            <v>No</v>
          </cell>
          <cell r="K450">
            <v>30</v>
          </cell>
          <cell r="L450">
            <v>1000</v>
          </cell>
          <cell r="M450">
            <v>30000</v>
          </cell>
        </row>
        <row r="451">
          <cell r="A451" t="str">
            <v>17.2</v>
          </cell>
          <cell r="C451" t="str">
            <v>Fire hose reel service</v>
          </cell>
          <cell r="J451" t="str">
            <v>No</v>
          </cell>
          <cell r="K451">
            <v>14</v>
          </cell>
          <cell r="L451">
            <v>500</v>
          </cell>
          <cell r="M451">
            <v>7000</v>
          </cell>
        </row>
        <row r="452">
          <cell r="A452" t="str">
            <v>17.3</v>
          </cell>
          <cell r="C452" t="str">
            <v>Fire hydrant service</v>
          </cell>
          <cell r="J452" t="str">
            <v>No</v>
          </cell>
          <cell r="K452">
            <v>14</v>
          </cell>
          <cell r="L452">
            <v>1500</v>
          </cell>
          <cell r="M452">
            <v>21000</v>
          </cell>
        </row>
        <row r="453">
          <cell r="A453" t="str">
            <v>17.4</v>
          </cell>
          <cell r="B453">
            <v>158</v>
          </cell>
          <cell r="C453" t="str">
            <v>Fire service fittings</v>
          </cell>
          <cell r="J453" t="str">
            <v>No</v>
          </cell>
          <cell r="K453">
            <v>0</v>
          </cell>
          <cell r="L453">
            <v>1500</v>
          </cell>
          <cell r="M453">
            <v>0</v>
          </cell>
        </row>
        <row r="454">
          <cell r="A454" t="str">
            <v>17.5</v>
          </cell>
          <cell r="B454">
            <v>159</v>
          </cell>
          <cell r="C454" t="str">
            <v>Internal water reticulation (Fire Mains)</v>
          </cell>
          <cell r="J454" t="str">
            <v>No</v>
          </cell>
          <cell r="K454">
            <v>28</v>
          </cell>
          <cell r="L454">
            <v>2000</v>
          </cell>
          <cell r="M454">
            <v>56000</v>
          </cell>
        </row>
        <row r="455">
          <cell r="A455" t="str">
            <v>17.6</v>
          </cell>
          <cell r="B455">
            <v>160</v>
          </cell>
          <cell r="C455" t="str">
            <v>Fire hydrant/s</v>
          </cell>
          <cell r="J455" t="str">
            <v>No</v>
          </cell>
          <cell r="K455">
            <v>0</v>
          </cell>
          <cell r="L455">
            <v>21000</v>
          </cell>
          <cell r="M455">
            <v>0</v>
          </cell>
        </row>
        <row r="456">
          <cell r="A456" t="str">
            <v>17.7</v>
          </cell>
          <cell r="B456">
            <v>161</v>
          </cell>
          <cell r="C456" t="str">
            <v>Water storage tanks</v>
          </cell>
          <cell r="D456" t="str">
            <v>9000 liter tank</v>
          </cell>
          <cell r="J456" t="str">
            <v>No</v>
          </cell>
          <cell r="K456">
            <v>1</v>
          </cell>
          <cell r="L456">
            <v>20000</v>
          </cell>
          <cell r="M456">
            <v>20000</v>
          </cell>
        </row>
        <row r="457">
          <cell r="A457" t="str">
            <v>17.8</v>
          </cell>
          <cell r="B457">
            <v>162</v>
          </cell>
          <cell r="C457" t="str">
            <v>Pumps</v>
          </cell>
          <cell r="J457" t="str">
            <v>No</v>
          </cell>
          <cell r="K457">
            <v>1</v>
          </cell>
          <cell r="L457">
            <v>10000</v>
          </cell>
          <cell r="M457">
            <v>10000</v>
          </cell>
        </row>
        <row r="458">
          <cell r="A458" t="str">
            <v>17.9</v>
          </cell>
          <cell r="B458">
            <v>163</v>
          </cell>
          <cell r="C458" t="str">
            <v>Sprinkler installation</v>
          </cell>
          <cell r="J458" t="str">
            <v>m²</v>
          </cell>
          <cell r="K458">
            <v>0</v>
          </cell>
          <cell r="L458">
            <v>80</v>
          </cell>
          <cell r="M458">
            <v>0</v>
          </cell>
        </row>
        <row r="459">
          <cell r="A459" t="str">
            <v>17.10</v>
          </cell>
          <cell r="B459">
            <v>164</v>
          </cell>
          <cell r="C459" t="str">
            <v>Fire detection system</v>
          </cell>
          <cell r="J459" t="str">
            <v>m²</v>
          </cell>
          <cell r="K459">
            <v>5711</v>
          </cell>
          <cell r="L459">
            <v>14.5</v>
          </cell>
          <cell r="M459">
            <v>82809.5</v>
          </cell>
        </row>
        <row r="461">
          <cell r="A461" t="str">
            <v>18.</v>
          </cell>
          <cell r="C461" t="str">
            <v>Lifts &amp; escalators</v>
          </cell>
          <cell r="F461">
            <v>6.9297283547707852E-3</v>
          </cell>
          <cell r="K461">
            <v>135997</v>
          </cell>
        </row>
        <row r="462">
          <cell r="A462" t="str">
            <v>18.1</v>
          </cell>
          <cell r="C462" t="str">
            <v>Lifts per stop (Service only)</v>
          </cell>
          <cell r="J462" t="str">
            <v>No</v>
          </cell>
          <cell r="K462">
            <v>33</v>
          </cell>
          <cell r="L462">
            <v>409</v>
          </cell>
          <cell r="M462">
            <v>13497</v>
          </cell>
        </row>
        <row r="463">
          <cell r="A463" t="str">
            <v>18.2</v>
          </cell>
          <cell r="C463" t="str">
            <v>Extra over for lift interiors</v>
          </cell>
          <cell r="J463" t="str">
            <v>No</v>
          </cell>
          <cell r="K463">
            <v>33</v>
          </cell>
          <cell r="L463">
            <v>2500</v>
          </cell>
          <cell r="M463">
            <v>82500</v>
          </cell>
        </row>
        <row r="464">
          <cell r="A464" t="str">
            <v>18.3</v>
          </cell>
          <cell r="C464" t="str">
            <v>Stretcher lifts per stop (Reconfigure shaft)</v>
          </cell>
          <cell r="J464" t="str">
            <v>No</v>
          </cell>
          <cell r="K464">
            <v>0</v>
          </cell>
          <cell r="L464">
            <v>40910</v>
          </cell>
          <cell r="M464">
            <v>0</v>
          </cell>
        </row>
        <row r="465">
          <cell r="A465" t="str">
            <v>18.4</v>
          </cell>
          <cell r="C465" t="str">
            <v>Elevator access control</v>
          </cell>
          <cell r="J465" t="str">
            <v>Item</v>
          </cell>
          <cell r="L465">
            <v>0</v>
          </cell>
          <cell r="M465" t="str">
            <v>Excluded</v>
          </cell>
        </row>
        <row r="466">
          <cell r="A466" t="str">
            <v>18.5</v>
          </cell>
          <cell r="C466" t="str">
            <v>Upgrading of lifts</v>
          </cell>
          <cell r="D466" t="str">
            <v>R230,000</v>
          </cell>
          <cell r="J466" t="str">
            <v>Item</v>
          </cell>
          <cell r="L466">
            <v>0</v>
          </cell>
          <cell r="M466" t="str">
            <v>Excluded</v>
          </cell>
        </row>
        <row r="467">
          <cell r="A467" t="str">
            <v>18.6</v>
          </cell>
          <cell r="C467" t="str">
            <v>2 x New Lifts</v>
          </cell>
          <cell r="D467" t="str">
            <v>R830,000</v>
          </cell>
          <cell r="J467" t="str">
            <v>Item</v>
          </cell>
          <cell r="L467">
            <v>0</v>
          </cell>
          <cell r="M467" t="str">
            <v>Excluded</v>
          </cell>
        </row>
        <row r="468">
          <cell r="A468" t="str">
            <v>18.7</v>
          </cell>
          <cell r="C468" t="str">
            <v>Upgrading to firemens lift</v>
          </cell>
          <cell r="J468" t="str">
            <v>Item</v>
          </cell>
          <cell r="L468">
            <v>40000</v>
          </cell>
          <cell r="M468">
            <v>40000</v>
          </cell>
        </row>
        <row r="470">
          <cell r="A470" t="str">
            <v>19.</v>
          </cell>
          <cell r="C470" t="str">
            <v>Air-conditioning &amp; Ventilation</v>
          </cell>
          <cell r="F470">
            <v>1.50317276458847E-2</v>
          </cell>
          <cell r="K470">
            <v>295000</v>
          </cell>
        </row>
        <row r="471">
          <cell r="A471" t="str">
            <v>19.1</v>
          </cell>
          <cell r="C471" t="str">
            <v xml:space="preserve">Air-conditioning </v>
          </cell>
          <cell r="J471" t="str">
            <v>m²</v>
          </cell>
          <cell r="K471">
            <v>0</v>
          </cell>
          <cell r="L471">
            <v>0</v>
          </cell>
          <cell r="M471">
            <v>0</v>
          </cell>
        </row>
        <row r="472">
          <cell r="A472" t="str">
            <v>19.2</v>
          </cell>
          <cell r="C472" t="str">
            <v>Mechanical ventilation</v>
          </cell>
          <cell r="J472" t="str">
            <v>m²</v>
          </cell>
          <cell r="K472">
            <v>0</v>
          </cell>
          <cell r="L472">
            <v>0</v>
          </cell>
          <cell r="M472">
            <v>0</v>
          </cell>
        </row>
        <row r="473">
          <cell r="A473" t="str">
            <v>19.3</v>
          </cell>
          <cell r="C473" t="str">
            <v>Bedroom and WC Extract</v>
          </cell>
          <cell r="J473" t="str">
            <v>No</v>
          </cell>
          <cell r="K473">
            <v>38</v>
          </cell>
          <cell r="L473">
            <v>2500</v>
          </cell>
          <cell r="M473">
            <v>95000</v>
          </cell>
        </row>
        <row r="474">
          <cell r="A474" t="str">
            <v>19.4</v>
          </cell>
          <cell r="C474" t="str">
            <v>Main Stair Pressurisation</v>
          </cell>
          <cell r="J474" t="str">
            <v>Item</v>
          </cell>
          <cell r="L474">
            <v>75000</v>
          </cell>
          <cell r="M474">
            <v>75000</v>
          </cell>
        </row>
        <row r="475">
          <cell r="A475" t="str">
            <v>19.5</v>
          </cell>
          <cell r="C475" t="str">
            <v>2nd Stair Pressurisation</v>
          </cell>
          <cell r="J475" t="str">
            <v>Item</v>
          </cell>
          <cell r="L475">
            <v>50000</v>
          </cell>
          <cell r="M475">
            <v>50000</v>
          </cell>
        </row>
        <row r="476">
          <cell r="A476" t="str">
            <v>19.6</v>
          </cell>
          <cell r="C476" t="str">
            <v>Relocation of existing services</v>
          </cell>
          <cell r="J476" t="str">
            <v>Item</v>
          </cell>
          <cell r="L476">
            <v>75000</v>
          </cell>
          <cell r="M476">
            <v>75000</v>
          </cell>
        </row>
        <row r="478">
          <cell r="A478" t="str">
            <v>20.</v>
          </cell>
          <cell r="C478" t="str">
            <v>Special services</v>
          </cell>
          <cell r="F478">
            <v>1.5311980195214753E-2</v>
          </cell>
          <cell r="K478">
            <v>300500</v>
          </cell>
        </row>
        <row r="479">
          <cell r="A479" t="str">
            <v>20.1</v>
          </cell>
          <cell r="C479" t="str">
            <v>PABX</v>
          </cell>
          <cell r="F479" t="str">
            <v>Individual Telkom contracts</v>
          </cell>
          <cell r="J479" t="str">
            <v>Item</v>
          </cell>
          <cell r="L479">
            <v>0</v>
          </cell>
          <cell r="M479">
            <v>0</v>
          </cell>
        </row>
        <row r="480">
          <cell r="A480" t="str">
            <v>20.2</v>
          </cell>
          <cell r="C480" t="str">
            <v>Card Access control (Security Services)</v>
          </cell>
          <cell r="J480" t="str">
            <v>Item</v>
          </cell>
          <cell r="L480">
            <v>65000</v>
          </cell>
          <cell r="M480">
            <v>65000</v>
          </cell>
        </row>
        <row r="481">
          <cell r="A481" t="str">
            <v>20.3</v>
          </cell>
          <cell r="C481" t="str">
            <v>Satellite dish &amp; reticulation</v>
          </cell>
          <cell r="J481" t="str">
            <v>Item</v>
          </cell>
          <cell r="L481">
            <v>102000</v>
          </cell>
          <cell r="M481">
            <v>102000</v>
          </cell>
        </row>
        <row r="482">
          <cell r="A482" t="str">
            <v>20.4</v>
          </cell>
          <cell r="C482" t="str">
            <v>Video access system</v>
          </cell>
          <cell r="F482" t="str">
            <v>Main entrance</v>
          </cell>
          <cell r="J482" t="str">
            <v>Item</v>
          </cell>
          <cell r="M482" t="str">
            <v>Excluded</v>
          </cell>
        </row>
        <row r="483">
          <cell r="A483" t="str">
            <v>20.5</v>
          </cell>
          <cell r="C483" t="str">
            <v>Units provided with video phone</v>
          </cell>
          <cell r="F483" t="str">
            <v>2 stations/apartment</v>
          </cell>
          <cell r="J483" t="str">
            <v>No</v>
          </cell>
          <cell r="K483">
            <v>67</v>
          </cell>
          <cell r="L483" t="str">
            <v>incl above</v>
          </cell>
          <cell r="M483">
            <v>0</v>
          </cell>
        </row>
        <row r="484">
          <cell r="A484" t="str">
            <v>20.6</v>
          </cell>
          <cell r="C484" t="str">
            <v>Intercom access system</v>
          </cell>
          <cell r="F484" t="str">
            <v>Main entrance door</v>
          </cell>
          <cell r="J484" t="str">
            <v>Item</v>
          </cell>
          <cell r="L484">
            <v>15000</v>
          </cell>
          <cell r="M484">
            <v>15000</v>
          </cell>
        </row>
        <row r="485">
          <cell r="A485" t="str">
            <v>20.7</v>
          </cell>
          <cell r="C485" t="str">
            <v>Intercom access system</v>
          </cell>
          <cell r="F485" t="str">
            <v>Boston house x 2</v>
          </cell>
          <cell r="J485" t="str">
            <v>Item</v>
          </cell>
          <cell r="L485">
            <v>30000</v>
          </cell>
          <cell r="M485">
            <v>30000</v>
          </cell>
        </row>
        <row r="486">
          <cell r="A486" t="str">
            <v>20.8</v>
          </cell>
          <cell r="C486" t="str">
            <v>Camera</v>
          </cell>
          <cell r="F486" t="str">
            <v>Main entrance door &amp; BH</v>
          </cell>
          <cell r="J486" t="str">
            <v>Item</v>
          </cell>
          <cell r="L486">
            <v>30000</v>
          </cell>
          <cell r="M486">
            <v>30000</v>
          </cell>
        </row>
        <row r="487">
          <cell r="A487" t="str">
            <v>20.9</v>
          </cell>
          <cell r="C487" t="str">
            <v>Recording facility</v>
          </cell>
          <cell r="F487" t="str">
            <v>Main entrance door</v>
          </cell>
          <cell r="J487" t="str">
            <v>Item</v>
          </cell>
          <cell r="L487">
            <v>10000</v>
          </cell>
          <cell r="M487">
            <v>10000</v>
          </cell>
        </row>
        <row r="488">
          <cell r="A488" t="str">
            <v>20.10</v>
          </cell>
          <cell r="C488" t="str">
            <v>Electromagnetic lock</v>
          </cell>
          <cell r="F488" t="str">
            <v>Main entrance door &amp; BH</v>
          </cell>
          <cell r="J488" t="str">
            <v>No</v>
          </cell>
          <cell r="K488">
            <v>3</v>
          </cell>
          <cell r="L488">
            <v>5000</v>
          </cell>
          <cell r="M488">
            <v>15000</v>
          </cell>
        </row>
        <row r="489">
          <cell r="A489" t="str">
            <v>20.11</v>
          </cell>
          <cell r="C489" t="str">
            <v>Internet connection - Only sleeves</v>
          </cell>
          <cell r="F489" t="str">
            <v>Living &amp; main bedrooms</v>
          </cell>
          <cell r="J489" t="str">
            <v>No</v>
          </cell>
          <cell r="K489">
            <v>67</v>
          </cell>
          <cell r="L489">
            <v>250</v>
          </cell>
          <cell r="M489">
            <v>16750</v>
          </cell>
        </row>
        <row r="490">
          <cell r="A490" t="str">
            <v>20.12</v>
          </cell>
          <cell r="C490" t="str">
            <v>Telephone points</v>
          </cell>
          <cell r="F490" t="str">
            <v>Living &amp; main bedrooms</v>
          </cell>
          <cell r="J490" t="str">
            <v>No</v>
          </cell>
          <cell r="K490">
            <v>67</v>
          </cell>
          <cell r="L490">
            <v>250</v>
          </cell>
          <cell r="M490">
            <v>16750</v>
          </cell>
        </row>
        <row r="492">
          <cell r="C492" t="str">
            <v>Profit &amp; Attendance</v>
          </cell>
          <cell r="K492">
            <v>309709</v>
          </cell>
        </row>
        <row r="493">
          <cell r="A493" t="str">
            <v>14.</v>
          </cell>
          <cell r="C493" t="str">
            <v>Fittings</v>
          </cell>
          <cell r="K493">
            <v>0.04</v>
          </cell>
          <cell r="L493">
            <v>2533000</v>
          </cell>
          <cell r="M493">
            <v>101320</v>
          </cell>
        </row>
        <row r="494">
          <cell r="A494" t="str">
            <v>15.</v>
          </cell>
          <cell r="C494" t="str">
            <v>Electrical Installation</v>
          </cell>
          <cell r="K494">
            <v>0.04</v>
          </cell>
          <cell r="L494">
            <v>1752320</v>
          </cell>
          <cell r="M494">
            <v>70092.800000000003</v>
          </cell>
        </row>
        <row r="495">
          <cell r="A495" t="str">
            <v>16.</v>
          </cell>
          <cell r="C495" t="str">
            <v>Plumbing Installation</v>
          </cell>
          <cell r="K495">
            <v>0.04</v>
          </cell>
          <cell r="L495">
            <v>2499100</v>
          </cell>
          <cell r="M495">
            <v>99964</v>
          </cell>
        </row>
        <row r="496">
          <cell r="A496" t="str">
            <v>17.</v>
          </cell>
          <cell r="C496" t="str">
            <v>Fire Protection</v>
          </cell>
          <cell r="K496">
            <v>0.04</v>
          </cell>
          <cell r="L496">
            <v>226810</v>
          </cell>
          <cell r="M496">
            <v>9072.4</v>
          </cell>
        </row>
        <row r="497">
          <cell r="A497" t="str">
            <v>18.</v>
          </cell>
          <cell r="C497" t="str">
            <v>Lifts &amp; escalators</v>
          </cell>
          <cell r="K497">
            <v>0.04</v>
          </cell>
          <cell r="L497">
            <v>135997</v>
          </cell>
          <cell r="M497">
            <v>5439.88</v>
          </cell>
        </row>
        <row r="498">
          <cell r="A498" t="str">
            <v>19.</v>
          </cell>
          <cell r="C498" t="str">
            <v>Air-conditioning &amp; Ventilation</v>
          </cell>
          <cell r="K498">
            <v>0.04</v>
          </cell>
          <cell r="L498">
            <v>295000</v>
          </cell>
          <cell r="M498">
            <v>11800</v>
          </cell>
        </row>
        <row r="499">
          <cell r="A499" t="str">
            <v>20.</v>
          </cell>
          <cell r="C499" t="str">
            <v>Special services</v>
          </cell>
          <cell r="K499">
            <v>0.04</v>
          </cell>
          <cell r="L499">
            <v>300500</v>
          </cell>
          <cell r="M499">
            <v>12020</v>
          </cell>
        </row>
        <row r="501">
          <cell r="C501" t="str">
            <v>Builder's Work</v>
          </cell>
          <cell r="K501">
            <v>387136</v>
          </cell>
        </row>
        <row r="502">
          <cell r="A502" t="str">
            <v>14.</v>
          </cell>
          <cell r="C502" t="str">
            <v>Fittings</v>
          </cell>
          <cell r="K502">
            <v>0.05</v>
          </cell>
          <cell r="L502">
            <v>2533000</v>
          </cell>
          <cell r="M502">
            <v>126650</v>
          </cell>
        </row>
        <row r="503">
          <cell r="A503" t="str">
            <v>15.</v>
          </cell>
          <cell r="C503" t="str">
            <v>Electrical Installation</v>
          </cell>
          <cell r="K503">
            <v>0.05</v>
          </cell>
          <cell r="L503">
            <v>1752320</v>
          </cell>
          <cell r="M503">
            <v>87616</v>
          </cell>
        </row>
        <row r="504">
          <cell r="A504" t="str">
            <v>16.</v>
          </cell>
          <cell r="C504" t="str">
            <v>Plumbing Installation</v>
          </cell>
          <cell r="K504">
            <v>0.05</v>
          </cell>
          <cell r="L504">
            <v>2499100</v>
          </cell>
          <cell r="M504">
            <v>124955</v>
          </cell>
        </row>
        <row r="505">
          <cell r="A505" t="str">
            <v>17.</v>
          </cell>
          <cell r="C505" t="str">
            <v>Fire Protection</v>
          </cell>
          <cell r="K505">
            <v>0.05</v>
          </cell>
          <cell r="L505">
            <v>226810</v>
          </cell>
          <cell r="M505">
            <v>11340.5</v>
          </cell>
        </row>
        <row r="506">
          <cell r="A506" t="str">
            <v>18.</v>
          </cell>
          <cell r="C506" t="str">
            <v>Lifts &amp; escalators</v>
          </cell>
          <cell r="K506">
            <v>0.05</v>
          </cell>
          <cell r="L506">
            <v>135997</v>
          </cell>
          <cell r="M506">
            <v>6799.85</v>
          </cell>
        </row>
        <row r="507">
          <cell r="A507" t="str">
            <v>19.</v>
          </cell>
          <cell r="C507" t="str">
            <v>Air-conditioning &amp; Ventilation</v>
          </cell>
          <cell r="K507">
            <v>0.05</v>
          </cell>
          <cell r="L507">
            <v>295000</v>
          </cell>
          <cell r="M507">
            <v>14750</v>
          </cell>
        </row>
        <row r="508">
          <cell r="A508" t="str">
            <v>20.</v>
          </cell>
          <cell r="C508" t="str">
            <v>Special services</v>
          </cell>
          <cell r="K508">
            <v>0.05</v>
          </cell>
          <cell r="L508">
            <v>300500</v>
          </cell>
          <cell r="M508">
            <v>15025</v>
          </cell>
        </row>
        <row r="510">
          <cell r="A510" t="str">
            <v>G</v>
          </cell>
          <cell r="C510" t="str">
            <v>EXTERNAL WORKS</v>
          </cell>
        </row>
        <row r="512">
          <cell r="A512" t="str">
            <v>21.</v>
          </cell>
          <cell r="C512" t="str">
            <v>Soil drainage</v>
          </cell>
          <cell r="F512">
            <v>0</v>
          </cell>
          <cell r="K512">
            <v>0</v>
          </cell>
        </row>
        <row r="514">
          <cell r="A514" t="str">
            <v>21.1</v>
          </cell>
          <cell r="C514" t="str">
            <v>Soil drains</v>
          </cell>
          <cell r="J514" t="str">
            <v>m</v>
          </cell>
          <cell r="K514">
            <v>0</v>
          </cell>
          <cell r="L514">
            <v>0</v>
          </cell>
          <cell r="M514">
            <v>0</v>
          </cell>
        </row>
        <row r="515">
          <cell r="A515" t="str">
            <v>21.2</v>
          </cell>
          <cell r="C515" t="str">
            <v>Inspection chambers</v>
          </cell>
          <cell r="J515" t="str">
            <v>No</v>
          </cell>
          <cell r="K515">
            <v>0</v>
          </cell>
          <cell r="L515">
            <v>0</v>
          </cell>
          <cell r="M515">
            <v>0</v>
          </cell>
        </row>
        <row r="516">
          <cell r="A516" t="str">
            <v>21.3</v>
          </cell>
          <cell r="B516">
            <v>170</v>
          </cell>
          <cell r="C516" t="str">
            <v>Municipal connection</v>
          </cell>
          <cell r="J516" t="str">
            <v>Item</v>
          </cell>
          <cell r="K516">
            <v>0</v>
          </cell>
          <cell r="L516">
            <v>0</v>
          </cell>
          <cell r="M516">
            <v>0</v>
          </cell>
        </row>
        <row r="518">
          <cell r="A518" t="str">
            <v>22.</v>
          </cell>
          <cell r="C518" t="str">
            <v>Stormwater drainage</v>
          </cell>
          <cell r="F518">
            <v>0</v>
          </cell>
          <cell r="K518">
            <v>0</v>
          </cell>
        </row>
        <row r="520">
          <cell r="A520">
            <v>22.1</v>
          </cell>
          <cell r="C520" t="str">
            <v>Surface water channels</v>
          </cell>
          <cell r="J520" t="str">
            <v>m</v>
          </cell>
          <cell r="K520">
            <v>0</v>
          </cell>
          <cell r="L520">
            <v>0</v>
          </cell>
          <cell r="M520">
            <v>0</v>
          </cell>
        </row>
        <row r="521">
          <cell r="A521">
            <v>22.2</v>
          </cell>
          <cell r="C521" t="str">
            <v>Stormwater drains</v>
          </cell>
          <cell r="J521" t="str">
            <v>m</v>
          </cell>
          <cell r="K521">
            <v>0</v>
          </cell>
          <cell r="L521">
            <v>0</v>
          </cell>
          <cell r="M521">
            <v>0</v>
          </cell>
        </row>
        <row r="522">
          <cell r="A522">
            <v>22.3</v>
          </cell>
          <cell r="C522" t="str">
            <v>Catchpits</v>
          </cell>
          <cell r="J522" t="str">
            <v>No</v>
          </cell>
          <cell r="K522">
            <v>0</v>
          </cell>
          <cell r="L522">
            <v>0</v>
          </cell>
          <cell r="M522">
            <v>0</v>
          </cell>
        </row>
        <row r="523">
          <cell r="A523">
            <v>22.4</v>
          </cell>
          <cell r="C523" t="str">
            <v>Inspection chambers</v>
          </cell>
          <cell r="J523" t="str">
            <v>No</v>
          </cell>
          <cell r="K523">
            <v>0</v>
          </cell>
          <cell r="L523">
            <v>0</v>
          </cell>
          <cell r="M523">
            <v>0</v>
          </cell>
        </row>
        <row r="524">
          <cell r="A524">
            <v>22.5</v>
          </cell>
          <cell r="B524">
            <v>169</v>
          </cell>
          <cell r="C524" t="str">
            <v>Municipal connection</v>
          </cell>
          <cell r="J524" t="str">
            <v>Item</v>
          </cell>
          <cell r="K524">
            <v>0</v>
          </cell>
          <cell r="L524">
            <v>0</v>
          </cell>
          <cell r="M524">
            <v>0</v>
          </cell>
        </row>
        <row r="526">
          <cell r="A526" t="str">
            <v>23.</v>
          </cell>
          <cell r="C526" t="str">
            <v>External Works</v>
          </cell>
          <cell r="F526">
            <v>0</v>
          </cell>
          <cell r="K526">
            <v>0</v>
          </cell>
        </row>
        <row r="527">
          <cell r="M527" t="str">
            <v xml:space="preserve"> </v>
          </cell>
        </row>
        <row r="528">
          <cell r="A528">
            <v>23.1</v>
          </cell>
          <cell r="C528" t="str">
            <v>External water reticulation</v>
          </cell>
          <cell r="E528" t="str">
            <v>Included with Plumbing &amp; Drainage</v>
          </cell>
          <cell r="J528" t="str">
            <v>Note</v>
          </cell>
          <cell r="M528">
            <v>0</v>
          </cell>
        </row>
        <row r="530">
          <cell r="A530">
            <v>23.2</v>
          </cell>
          <cell r="C530" t="str">
            <v>External fire mains</v>
          </cell>
          <cell r="E530" t="str">
            <v>Included with Fire Protection</v>
          </cell>
          <cell r="J530" t="str">
            <v>Note</v>
          </cell>
          <cell r="M530">
            <v>0</v>
          </cell>
        </row>
        <row r="532">
          <cell r="A532">
            <v>23.3</v>
          </cell>
          <cell r="C532" t="str">
            <v>Site Lighting</v>
          </cell>
          <cell r="E532" t="str">
            <v>Included with Electrical Installation</v>
          </cell>
          <cell r="J532" t="str">
            <v>Note</v>
          </cell>
          <cell r="M532">
            <v>0</v>
          </cell>
        </row>
        <row r="534">
          <cell r="A534">
            <v>23.4</v>
          </cell>
          <cell r="C534" t="str">
            <v>Other mains &amp; services</v>
          </cell>
          <cell r="E534" t="str">
            <v>Included with relevant items</v>
          </cell>
          <cell r="J534" t="str">
            <v>Note</v>
          </cell>
          <cell r="M534">
            <v>0</v>
          </cell>
        </row>
        <row r="536">
          <cell r="A536" t="str">
            <v>H</v>
          </cell>
          <cell r="C536" t="str">
            <v>ALTERATIONS</v>
          </cell>
        </row>
        <row r="538">
          <cell r="A538" t="str">
            <v>24.</v>
          </cell>
          <cell r="C538" t="str">
            <v>Alterations</v>
          </cell>
          <cell r="F538">
            <v>3.4463369361242273E-2</v>
          </cell>
          <cell r="K538">
            <v>676349</v>
          </cell>
        </row>
        <row r="540">
          <cell r="A540">
            <v>24.1</v>
          </cell>
          <cell r="C540" t="str">
            <v>Alterations as detail build-up elsewhere</v>
          </cell>
          <cell r="J540" t="str">
            <v>m²</v>
          </cell>
          <cell r="K540">
            <v>5711</v>
          </cell>
          <cell r="L540">
            <v>100</v>
          </cell>
          <cell r="M540">
            <v>571100</v>
          </cell>
        </row>
        <row r="542">
          <cell r="A542">
            <v>24.2</v>
          </cell>
          <cell r="C542" t="str">
            <v>Break-up and remove slabs to create double volume for voids &amp; stairs</v>
          </cell>
          <cell r="J542" t="str">
            <v>m²</v>
          </cell>
          <cell r="K542">
            <v>82.830000000000013</v>
          </cell>
          <cell r="L542">
            <v>300</v>
          </cell>
          <cell r="M542">
            <v>24849</v>
          </cell>
        </row>
        <row r="544">
          <cell r="A544">
            <v>24.3</v>
          </cell>
          <cell r="C544" t="str">
            <v>Upgrading of fins</v>
          </cell>
          <cell r="J544" t="str">
            <v>m²</v>
          </cell>
          <cell r="K544">
            <v>1008</v>
          </cell>
          <cell r="L544">
            <v>50</v>
          </cell>
          <cell r="M544">
            <v>50400</v>
          </cell>
        </row>
        <row r="546">
          <cell r="A546">
            <v>24.4</v>
          </cell>
          <cell r="C546" t="str">
            <v>Upgrading of main foyer</v>
          </cell>
          <cell r="J546" t="str">
            <v>m²</v>
          </cell>
          <cell r="K546">
            <v>100</v>
          </cell>
          <cell r="L546">
            <v>300</v>
          </cell>
          <cell r="M546">
            <v>30000</v>
          </cell>
        </row>
        <row r="551">
          <cell r="A551" t="str">
            <v>SUMMARY</v>
          </cell>
        </row>
        <row r="553">
          <cell r="A553" t="str">
            <v>A</v>
          </cell>
          <cell r="C553" t="str">
            <v>PRELIMINARIES</v>
          </cell>
          <cell r="H553">
            <v>0.1200000142674025</v>
          </cell>
          <cell r="I553">
            <v>412.365435125197</v>
          </cell>
          <cell r="M553">
            <v>2355019</v>
          </cell>
        </row>
        <row r="555">
          <cell r="A555" t="str">
            <v>B</v>
          </cell>
          <cell r="C555" t="str">
            <v>SUB-STRUCTURE</v>
          </cell>
          <cell r="H555">
            <v>0</v>
          </cell>
          <cell r="I555">
            <v>0</v>
          </cell>
          <cell r="M555">
            <v>0</v>
          </cell>
        </row>
        <row r="556">
          <cell r="A556" t="str">
            <v>2.</v>
          </cell>
          <cell r="C556" t="str">
            <v>Piling</v>
          </cell>
          <cell r="H556">
            <v>0</v>
          </cell>
          <cell r="I556">
            <v>0</v>
          </cell>
          <cell r="K556">
            <v>0</v>
          </cell>
        </row>
        <row r="557">
          <cell r="A557" t="str">
            <v>3.</v>
          </cell>
          <cell r="C557" t="str">
            <v>Foundations</v>
          </cell>
          <cell r="H557">
            <v>0</v>
          </cell>
          <cell r="I557">
            <v>0</v>
          </cell>
          <cell r="K557">
            <v>0</v>
          </cell>
        </row>
        <row r="558">
          <cell r="A558" t="str">
            <v>4.</v>
          </cell>
          <cell r="C558" t="str">
            <v>Basement</v>
          </cell>
          <cell r="H558">
            <v>0</v>
          </cell>
          <cell r="I558">
            <v>0</v>
          </cell>
          <cell r="K558">
            <v>0</v>
          </cell>
        </row>
        <row r="560">
          <cell r="A560" t="str">
            <v>C</v>
          </cell>
          <cell r="C560" t="str">
            <v>SUPERSTRUCTURE</v>
          </cell>
          <cell r="H560">
            <v>0.2378937013290493</v>
          </cell>
          <cell r="I560">
            <v>817.4927333216599</v>
          </cell>
          <cell r="M560">
            <v>4668701</v>
          </cell>
        </row>
        <row r="561">
          <cell r="A561" t="str">
            <v>5.</v>
          </cell>
          <cell r="C561" t="str">
            <v>Ground floor construction</v>
          </cell>
          <cell r="H561">
            <v>0</v>
          </cell>
          <cell r="I561">
            <v>0</v>
          </cell>
          <cell r="K561">
            <v>0</v>
          </cell>
        </row>
        <row r="562">
          <cell r="A562" t="str">
            <v>6.</v>
          </cell>
          <cell r="C562" t="str">
            <v>Structural Frame</v>
          </cell>
          <cell r="H562">
            <v>4.0240444458123033E-2</v>
          </cell>
          <cell r="I562">
            <v>138.28138679740852</v>
          </cell>
          <cell r="K562">
            <v>789725</v>
          </cell>
        </row>
        <row r="563">
          <cell r="A563" t="str">
            <v>7.</v>
          </cell>
          <cell r="C563" t="str">
            <v>External Envelope</v>
          </cell>
          <cell r="H563">
            <v>0.1011398329776334</v>
          </cell>
          <cell r="I563">
            <v>347.55471896340396</v>
          </cell>
          <cell r="K563">
            <v>1984885</v>
          </cell>
        </row>
        <row r="564">
          <cell r="A564" t="str">
            <v>8.</v>
          </cell>
          <cell r="C564" t="str">
            <v>Roofs</v>
          </cell>
          <cell r="H564">
            <v>1.2037152723779622E-2</v>
          </cell>
          <cell r="I564">
            <v>41.364209420416742</v>
          </cell>
          <cell r="K564">
            <v>236231</v>
          </cell>
        </row>
        <row r="565">
          <cell r="A565" t="str">
            <v>9.</v>
          </cell>
          <cell r="C565" t="str">
            <v>Upper Floors (Load bearing structures only)</v>
          </cell>
          <cell r="H565">
            <v>0</v>
          </cell>
          <cell r="I565">
            <v>0</v>
          </cell>
          <cell r="K565">
            <v>0</v>
          </cell>
        </row>
        <row r="566">
          <cell r="A566" t="str">
            <v>10.</v>
          </cell>
          <cell r="C566" t="str">
            <v>Internal divisions</v>
          </cell>
          <cell r="H566">
            <v>8.4476271169513256E-2</v>
          </cell>
          <cell r="I566">
            <v>290.29241814043075</v>
          </cell>
          <cell r="K566">
            <v>1657860</v>
          </cell>
        </row>
        <row r="568">
          <cell r="A568" t="str">
            <v>D</v>
          </cell>
          <cell r="C568" t="str">
            <v>INTERNAL FINISHES</v>
          </cell>
          <cell r="H568">
            <v>0.17760444808693496</v>
          </cell>
          <cell r="I568">
            <v>610.31605673262129</v>
          </cell>
          <cell r="M568">
            <v>3485515</v>
          </cell>
        </row>
        <row r="569">
          <cell r="A569" t="str">
            <v>11.</v>
          </cell>
          <cell r="C569" t="str">
            <v>Floor finishes</v>
          </cell>
          <cell r="H569">
            <v>6.8497595636946781E-2</v>
          </cell>
          <cell r="I569">
            <v>235.38364559621783</v>
          </cell>
          <cell r="K569">
            <v>1344276</v>
          </cell>
        </row>
        <row r="570">
          <cell r="A570" t="str">
            <v>12.</v>
          </cell>
          <cell r="C570" t="str">
            <v>Internal wall finishes</v>
          </cell>
          <cell r="H570">
            <v>6.3366986738857004E-2</v>
          </cell>
          <cell r="I570">
            <v>217.75293293643844</v>
          </cell>
          <cell r="K570">
            <v>1243587</v>
          </cell>
        </row>
        <row r="571">
          <cell r="A571" t="str">
            <v>13.</v>
          </cell>
          <cell r="C571" t="str">
            <v>Ceilings</v>
          </cell>
          <cell r="H571">
            <v>4.5739865711131165E-2</v>
          </cell>
          <cell r="I571">
            <v>157.17947819996499</v>
          </cell>
          <cell r="K571">
            <v>897652</v>
          </cell>
        </row>
        <row r="573">
          <cell r="A573" t="str">
            <v>E</v>
          </cell>
          <cell r="C573" t="str">
            <v>FITTINGS</v>
          </cell>
          <cell r="H573">
            <v>0.12906903771873202</v>
          </cell>
          <cell r="I573">
            <v>443.5300297671161</v>
          </cell>
          <cell r="M573">
            <v>2533000</v>
          </cell>
        </row>
        <row r="574">
          <cell r="A574" t="str">
            <v>14.</v>
          </cell>
          <cell r="C574" t="str">
            <v>Fittings</v>
          </cell>
          <cell r="K574">
            <v>2533000</v>
          </cell>
        </row>
        <row r="576">
          <cell r="A576" t="str">
            <v>F</v>
          </cell>
          <cell r="C576" t="str">
            <v>SERVICES</v>
          </cell>
          <cell r="H576">
            <v>0.30096942923663894</v>
          </cell>
          <cell r="I576">
            <v>1034.2447907546839</v>
          </cell>
          <cell r="M576">
            <v>5906572</v>
          </cell>
        </row>
        <row r="577">
          <cell r="A577" t="str">
            <v>15.</v>
          </cell>
          <cell r="C577" t="str">
            <v>Electrical Installation</v>
          </cell>
          <cell r="H577">
            <v>8.9289481316734504E-2</v>
          </cell>
          <cell r="I577">
            <v>306.83242864647173</v>
          </cell>
          <cell r="K577">
            <v>1752320</v>
          </cell>
        </row>
        <row r="578">
          <cell r="A578" t="str">
            <v>16.</v>
          </cell>
          <cell r="C578" t="str">
            <v>Plumbing Installation</v>
          </cell>
          <cell r="H578">
            <v>0.12734166291467949</v>
          </cell>
          <cell r="I578">
            <v>437.59411661705479</v>
          </cell>
          <cell r="K578">
            <v>2499100</v>
          </cell>
        </row>
        <row r="579">
          <cell r="A579" t="str">
            <v>17.</v>
          </cell>
          <cell r="C579" t="str">
            <v>Fire Protection</v>
          </cell>
          <cell r="H579">
            <v>1.1557105584281725E-2</v>
          </cell>
          <cell r="I579">
            <v>39.714585886884961</v>
          </cell>
          <cell r="K579">
            <v>226810</v>
          </cell>
        </row>
        <row r="580">
          <cell r="A580" t="str">
            <v>18.</v>
          </cell>
          <cell r="C580" t="str">
            <v>Lifts &amp; escalators</v>
          </cell>
          <cell r="H580">
            <v>6.9297283547707852E-3</v>
          </cell>
          <cell r="I580">
            <v>23.813167571353528</v>
          </cell>
          <cell r="K580">
            <v>135997</v>
          </cell>
        </row>
        <row r="581">
          <cell r="A581" t="str">
            <v>19.</v>
          </cell>
          <cell r="C581" t="str">
            <v>Air-conditioning &amp; Ventilation</v>
          </cell>
          <cell r="H581">
            <v>1.50317276458847E-2</v>
          </cell>
          <cell r="I581">
            <v>51.654701453335669</v>
          </cell>
          <cell r="K581">
            <v>295000</v>
          </cell>
        </row>
        <row r="582">
          <cell r="A582" t="str">
            <v>20.</v>
          </cell>
          <cell r="C582" t="str">
            <v>Special services</v>
          </cell>
          <cell r="H582">
            <v>1.5311980195214753E-2</v>
          </cell>
          <cell r="I582">
            <v>52.617755209245317</v>
          </cell>
          <cell r="K582">
            <v>300500</v>
          </cell>
        </row>
        <row r="583">
          <cell r="C583" t="str">
            <v>Profit &amp; Attendance</v>
          </cell>
          <cell r="H583">
            <v>1.5781224872811202E-2</v>
          </cell>
          <cell r="I583">
            <v>54.23025739800385</v>
          </cell>
          <cell r="K583">
            <v>309709</v>
          </cell>
        </row>
        <row r="584">
          <cell r="C584" t="str">
            <v>Builder's Work</v>
          </cell>
          <cell r="H584">
            <v>1.972651835226176E-2</v>
          </cell>
          <cell r="I584">
            <v>67.787777972334098</v>
          </cell>
          <cell r="K584">
            <v>387136</v>
          </cell>
        </row>
        <row r="586">
          <cell r="A586" t="str">
            <v>G</v>
          </cell>
          <cell r="C586" t="str">
            <v>EXTERNAL WORKS</v>
          </cell>
          <cell r="H586">
            <v>0</v>
          </cell>
          <cell r="I586">
            <v>0</v>
          </cell>
          <cell r="M586">
            <v>0</v>
          </cell>
        </row>
        <row r="587">
          <cell r="A587" t="str">
            <v>21.</v>
          </cell>
          <cell r="C587" t="str">
            <v>Soil drainage</v>
          </cell>
          <cell r="H587">
            <v>0</v>
          </cell>
          <cell r="I587">
            <v>0</v>
          </cell>
          <cell r="K587">
            <v>0</v>
          </cell>
        </row>
        <row r="588">
          <cell r="A588" t="str">
            <v>22.</v>
          </cell>
          <cell r="C588" t="str">
            <v>Stormwater drainage</v>
          </cell>
          <cell r="H588">
            <v>0</v>
          </cell>
          <cell r="I588">
            <v>0</v>
          </cell>
          <cell r="K588">
            <v>0</v>
          </cell>
        </row>
        <row r="589">
          <cell r="A589" t="str">
            <v>23.</v>
          </cell>
          <cell r="C589" t="str">
            <v>External Works</v>
          </cell>
          <cell r="H589">
            <v>0</v>
          </cell>
          <cell r="I589">
            <v>0</v>
          </cell>
          <cell r="K589">
            <v>0</v>
          </cell>
        </row>
        <row r="591">
          <cell r="A591" t="str">
            <v>H</v>
          </cell>
          <cell r="C591" t="str">
            <v>ALTERATIONS</v>
          </cell>
          <cell r="H591">
            <v>3.4463369361242273E-2</v>
          </cell>
          <cell r="I591">
            <v>118.42917177376992</v>
          </cell>
          <cell r="M591">
            <v>676349</v>
          </cell>
        </row>
        <row r="592">
          <cell r="A592" t="str">
            <v>24.</v>
          </cell>
          <cell r="C592" t="str">
            <v>Alterations</v>
          </cell>
          <cell r="K592">
            <v>676349</v>
          </cell>
        </row>
        <row r="594">
          <cell r="C594" t="str">
            <v>SUB-TOTAL</v>
          </cell>
          <cell r="H594">
            <v>1</v>
          </cell>
          <cell r="I594">
            <v>3436.3782174750481</v>
          </cell>
          <cell r="M594">
            <v>19625156</v>
          </cell>
        </row>
        <row r="596">
          <cell r="A596" t="str">
            <v>H</v>
          </cell>
          <cell r="C596" t="str">
            <v>CONTINGENCIES</v>
          </cell>
          <cell r="I596">
            <v>171.81891087375243</v>
          </cell>
          <cell r="K596">
            <v>0.05</v>
          </cell>
          <cell r="M596">
            <v>981257.8</v>
          </cell>
        </row>
        <row r="597">
          <cell r="C597" t="str">
            <v>ESTIMATED CURRENT CONSTRUCTION COST</v>
          </cell>
          <cell r="I597">
            <v>3608.1971283488006</v>
          </cell>
          <cell r="M597">
            <v>20606413.800000001</v>
          </cell>
        </row>
        <row r="599">
          <cell r="A599" t="str">
            <v>J</v>
          </cell>
          <cell r="C599" t="str">
            <v>ESCALATION</v>
          </cell>
        </row>
        <row r="600">
          <cell r="C600" t="str">
            <v xml:space="preserve">   Design Start</v>
          </cell>
          <cell r="D600">
            <v>7.0000000000000007E-2</v>
          </cell>
          <cell r="E600" t="str">
            <v>x</v>
          </cell>
          <cell r="F600">
            <v>0</v>
          </cell>
          <cell r="G600" t="str">
            <v>months</v>
          </cell>
          <cell r="I600">
            <v>0</v>
          </cell>
          <cell r="K600">
            <v>0</v>
          </cell>
        </row>
        <row r="601">
          <cell r="C601" t="str">
            <v xml:space="preserve">   Pre-contract</v>
          </cell>
          <cell r="D601">
            <v>7.0000000000000007E-2</v>
          </cell>
          <cell r="E601" t="str">
            <v>x</v>
          </cell>
          <cell r="F601">
            <v>0</v>
          </cell>
          <cell r="G601" t="str">
            <v>months</v>
          </cell>
          <cell r="I601">
            <v>0</v>
          </cell>
          <cell r="K601">
            <v>0</v>
          </cell>
        </row>
        <row r="602">
          <cell r="C602" t="str">
            <v xml:space="preserve">   Contract</v>
          </cell>
          <cell r="D602">
            <v>7.0000000000000007E-2</v>
          </cell>
          <cell r="E602" t="str">
            <v>x</v>
          </cell>
          <cell r="F602">
            <v>0</v>
          </cell>
          <cell r="G602" t="str">
            <v>months</v>
          </cell>
          <cell r="H602">
            <v>0.6</v>
          </cell>
          <cell r="I602">
            <v>0</v>
          </cell>
          <cell r="K602">
            <v>0</v>
          </cell>
          <cell r="M602">
            <v>0</v>
          </cell>
        </row>
        <row r="603">
          <cell r="C603" t="str">
            <v>ESTIMATED FINAL CONSTRUCTION COST</v>
          </cell>
          <cell r="I603">
            <v>3608.1971283488006</v>
          </cell>
          <cell r="M603">
            <v>20606413.800000001</v>
          </cell>
        </row>
        <row r="605">
          <cell r="A605" t="str">
            <v>K</v>
          </cell>
          <cell r="C605" t="str">
            <v>PROFESSIONAL FEES</v>
          </cell>
          <cell r="I605">
            <v>350.20136578532657</v>
          </cell>
          <cell r="M605">
            <v>2000000</v>
          </cell>
        </row>
        <row r="606">
          <cell r="C606" t="str">
            <v>Professional fees @ tariff</v>
          </cell>
          <cell r="H606">
            <v>0</v>
          </cell>
          <cell r="I606">
            <v>0</v>
          </cell>
          <cell r="K606">
            <v>0</v>
          </cell>
        </row>
        <row r="607">
          <cell r="C607" t="str">
            <v>Add for alteration work on above</v>
          </cell>
          <cell r="H607">
            <v>0</v>
          </cell>
          <cell r="I607">
            <v>0</v>
          </cell>
          <cell r="K607">
            <v>0</v>
          </cell>
        </row>
        <row r="608">
          <cell r="C608" t="str">
            <v>Disbursements</v>
          </cell>
          <cell r="H608">
            <v>0</v>
          </cell>
          <cell r="I608">
            <v>0</v>
          </cell>
          <cell r="K608">
            <v>0</v>
          </cell>
        </row>
        <row r="611">
          <cell r="A611" t="str">
            <v>L</v>
          </cell>
          <cell r="C611" t="str">
            <v>ESTIMATED FINAL CONSTRUCTION COST INCL. PROF. FEES &amp; TAXES</v>
          </cell>
          <cell r="K611">
            <v>5711</v>
          </cell>
          <cell r="L611">
            <v>3958.3984941341273</v>
          </cell>
          <cell r="M611">
            <v>22606413.800000001</v>
          </cell>
        </row>
      </sheetData>
      <sheetData sheetId="4"/>
      <sheetData sheetId="5"/>
      <sheetData sheetId="6"/>
      <sheetData sheetId="7"/>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HOUSE "/>
      <sheetName val="Window Schedule"/>
    </sheetNames>
    <definedNames>
      <definedName name="Full_Print" refersTo="#REF!" sheetId="1"/>
      <definedName name="Interest_Rate" refersTo="#REF!" sheetId="1"/>
    </defined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A - Int. Wall Fin - Base0"/>
      <sheetName val="3C - Ceiling Fin - Base"/>
      <sheetName val="2A - Frame - GF"/>
      <sheetName val="2B - Upper Floors"/>
      <sheetName val="2C - Roof"/>
      <sheetName val="2D - Stairs"/>
      <sheetName val="2E - Ext. Walls - GF"/>
      <sheetName val="2F - Win. &amp; Ext. Doors - GF"/>
      <sheetName val="2G - Int. Walls- GF"/>
      <sheetName val="2H - Int. Doors &amp; Win GF"/>
      <sheetName val="3A - Int. Wall Fin - GF"/>
      <sheetName val="3B - Floor Fin - GF"/>
      <sheetName val="3C - Ceiling Fin"/>
      <sheetName val="Window Sched."/>
      <sheetName val="Door Sched."/>
      <sheetName val="5A - Sanitary Appliances"/>
      <sheetName val="5C - Disposal Inst"/>
      <sheetName val="5D - Water Inst"/>
      <sheetName val="5H - Elec Inst"/>
      <sheetName val="PC and prov sums"/>
      <sheetName val="5N - BWIC Services"/>
      <sheetName val="Summary"/>
      <sheetName val="M&amp;E Estimates"/>
      <sheetName val="Rates"/>
    </sheetNames>
    <sheetDataSet>
      <sheetData sheetId="0"/>
      <sheetData sheetId="1"/>
      <sheetData sheetId="2"/>
      <sheetData sheetId="3"/>
      <sheetData sheetId="4"/>
      <sheetData sheetId="5"/>
      <sheetData sheetId="6"/>
      <sheetData sheetId="7">
        <row r="17">
          <cell r="Q17">
            <v>10000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E1">
            <v>630.82999999999993</v>
          </cell>
        </row>
      </sheetData>
      <sheetData sheetId="22"/>
      <sheetData sheetId="23">
        <row r="3">
          <cell r="C3">
            <v>121400</v>
          </cell>
        </row>
        <row r="5">
          <cell r="C5">
            <v>290</v>
          </cell>
        </row>
        <row r="10">
          <cell r="C10">
            <v>13000</v>
          </cell>
        </row>
        <row r="17">
          <cell r="C17">
            <v>350</v>
          </cell>
        </row>
      </sheetData>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General"/>
      <sheetName val="Income"/>
      <sheetName val="Op Costs"/>
      <sheetName val="Variations"/>
      <sheetName val="Executive Summary"/>
      <sheetName val="Building Works"/>
      <sheetName val="Constr CF"/>
      <sheetName val="Fees"/>
      <sheetName val="Storage Units"/>
      <sheetName val="Tender Analysis"/>
      <sheetName val="ESTIMATE"/>
      <sheetName val="#REF"/>
      <sheetName val="OB2"/>
      <sheetName val="Op_Costs3"/>
      <sheetName val="Executive_Summary3"/>
      <sheetName val="Building_Works3"/>
      <sheetName val="Constr_CF3"/>
      <sheetName val="Storage_Units3"/>
      <sheetName val="Tender_Analysis3"/>
      <sheetName val="Op_Costs2"/>
      <sheetName val="Executive_Summary2"/>
      <sheetName val="Building_Works2"/>
      <sheetName val="Constr_CF2"/>
      <sheetName val="Storage_Units2"/>
      <sheetName val="Tender_Analysis2"/>
      <sheetName val="Op_Costs"/>
      <sheetName val="Executive_Summary"/>
      <sheetName val="Building_Works"/>
      <sheetName val="Constr_CF"/>
      <sheetName val="Storage_Units"/>
      <sheetName val="Tender_Analysis"/>
      <sheetName val="Op_Costs1"/>
      <sheetName val="Executive_Summary1"/>
      <sheetName val="Building_Works1"/>
      <sheetName val="Constr_CF1"/>
      <sheetName val="Storage_Units1"/>
      <sheetName val="Tender_Analysis1"/>
      <sheetName val="Op_Costs4"/>
      <sheetName val="Executive_Summary4"/>
      <sheetName val="Building_Works4"/>
      <sheetName val="Constr_CF4"/>
      <sheetName val="Storage_Units4"/>
      <sheetName val="Tender_Analysis4"/>
      <sheetName val="Op_Costs6"/>
      <sheetName val="Executive_Summary6"/>
      <sheetName val="Building_Works6"/>
      <sheetName val="Constr_CF6"/>
      <sheetName val="Storage_Units6"/>
      <sheetName val="Tender_Analysis6"/>
      <sheetName val="Op_Costs5"/>
      <sheetName val="Executive_Summary5"/>
      <sheetName val="Building_Works5"/>
      <sheetName val="Constr_CF5"/>
      <sheetName val="Storage_Units5"/>
      <sheetName val="Tender_Analysis5"/>
      <sheetName val="Op_Costs7"/>
      <sheetName val="Executive_Summary7"/>
      <sheetName val="Building_Works7"/>
      <sheetName val="Constr_CF7"/>
      <sheetName val="Storage_Units7"/>
      <sheetName val="Tender_Analysis7"/>
      <sheetName val="Op_Costs8"/>
      <sheetName val="Executive_Summary8"/>
      <sheetName val="Building_Works8"/>
      <sheetName val="Constr_CF8"/>
      <sheetName val="Storage_Units8"/>
      <sheetName val="Tender_Analysis8"/>
      <sheetName val="Op_Costs34"/>
      <sheetName val="Executive_Summary34"/>
      <sheetName val="Building_Works34"/>
      <sheetName val="Constr_CF34"/>
      <sheetName val="Storage_Units34"/>
      <sheetName val="Tender_Analysis34"/>
      <sheetName val="Op_Costs15"/>
      <sheetName val="Executive_Summary15"/>
      <sheetName val="Building_Works15"/>
      <sheetName val="Constr_CF15"/>
      <sheetName val="Storage_Units15"/>
      <sheetName val="Tender_Analysis15"/>
      <sheetName val="Op_Costs10"/>
      <sheetName val="Executive_Summary10"/>
      <sheetName val="Building_Works10"/>
      <sheetName val="Constr_CF10"/>
      <sheetName val="Storage_Units10"/>
      <sheetName val="Tender_Analysis10"/>
      <sheetName val="Op_Costs9"/>
      <sheetName val="Executive_Summary9"/>
      <sheetName val="Building_Works9"/>
      <sheetName val="Constr_CF9"/>
      <sheetName val="Storage_Units9"/>
      <sheetName val="Tender_Analysis9"/>
      <sheetName val="Op_Costs11"/>
      <sheetName val="Executive_Summary11"/>
      <sheetName val="Building_Works11"/>
      <sheetName val="Constr_CF11"/>
      <sheetName val="Storage_Units11"/>
      <sheetName val="Tender_Analysis11"/>
      <sheetName val="Op_Costs13"/>
      <sheetName val="Executive_Summary13"/>
      <sheetName val="Building_Works13"/>
      <sheetName val="Constr_CF13"/>
      <sheetName val="Storage_Units13"/>
      <sheetName val="Tender_Analysis13"/>
      <sheetName val="Op_Costs12"/>
      <sheetName val="Executive_Summary12"/>
      <sheetName val="Building_Works12"/>
      <sheetName val="Constr_CF12"/>
      <sheetName val="Storage_Units12"/>
      <sheetName val="Tender_Analysis12"/>
      <sheetName val="Op_Costs14"/>
      <sheetName val="Executive_Summary14"/>
      <sheetName val="Building_Works14"/>
      <sheetName val="Constr_CF14"/>
      <sheetName val="Storage_Units14"/>
      <sheetName val="Tender_Analysis14"/>
      <sheetName val="Op_Costs16"/>
      <sheetName val="Executive_Summary16"/>
      <sheetName val="Building_Works16"/>
      <sheetName val="Constr_CF16"/>
      <sheetName val="Storage_Units16"/>
      <sheetName val="Tender_Analysis16"/>
      <sheetName val="Op_Costs18"/>
      <sheetName val="Executive_Summary18"/>
      <sheetName val="Building_Works18"/>
      <sheetName val="Constr_CF18"/>
      <sheetName val="Storage_Units18"/>
      <sheetName val="Tender_Analysis18"/>
      <sheetName val="Op_Costs17"/>
      <sheetName val="Executive_Summary17"/>
      <sheetName val="Building_Works17"/>
      <sheetName val="Constr_CF17"/>
      <sheetName val="Storage_Units17"/>
      <sheetName val="Tender_Analysis17"/>
      <sheetName val="Op_Costs19"/>
      <sheetName val="Executive_Summary19"/>
      <sheetName val="Building_Works19"/>
      <sheetName val="Constr_CF19"/>
      <sheetName val="Storage_Units19"/>
      <sheetName val="Tender_Analysis19"/>
      <sheetName val="Op_Costs20"/>
      <sheetName val="Executive_Summary20"/>
      <sheetName val="Building_Works20"/>
      <sheetName val="Constr_CF20"/>
      <sheetName val="Storage_Units20"/>
      <sheetName val="Tender_Analysis20"/>
      <sheetName val="Op_Costs29"/>
      <sheetName val="Executive_Summary29"/>
      <sheetName val="Building_Works29"/>
      <sheetName val="Constr_CF29"/>
      <sheetName val="Storage_Units29"/>
      <sheetName val="Tender_Analysis29"/>
      <sheetName val="Op_Costs21"/>
      <sheetName val="Executive_Summary21"/>
      <sheetName val="Building_Works21"/>
      <sheetName val="Constr_CF21"/>
      <sheetName val="Storage_Units21"/>
      <sheetName val="Tender_Analysis21"/>
      <sheetName val="Op_Costs22"/>
      <sheetName val="Executive_Summary22"/>
      <sheetName val="Building_Works22"/>
      <sheetName val="Constr_CF22"/>
      <sheetName val="Storage_Units22"/>
      <sheetName val="Tender_Analysis22"/>
      <sheetName val="Op_Costs23"/>
      <sheetName val="Executive_Summary23"/>
      <sheetName val="Building_Works23"/>
      <sheetName val="Constr_CF23"/>
      <sheetName val="Storage_Units23"/>
      <sheetName val="Tender_Analysis23"/>
      <sheetName val="Op_Costs24"/>
      <sheetName val="Executive_Summary24"/>
      <sheetName val="Building_Works24"/>
      <sheetName val="Constr_CF24"/>
      <sheetName val="Storage_Units24"/>
      <sheetName val="Tender_Analysis24"/>
      <sheetName val="Op_Costs25"/>
      <sheetName val="Executive_Summary25"/>
      <sheetName val="Building_Works25"/>
      <sheetName val="Constr_CF25"/>
      <sheetName val="Storage_Units25"/>
      <sheetName val="Tender_Analysis25"/>
      <sheetName val="Op_Costs26"/>
      <sheetName val="Executive_Summary26"/>
      <sheetName val="Building_Works26"/>
      <sheetName val="Constr_CF26"/>
      <sheetName val="Storage_Units26"/>
      <sheetName val="Tender_Analysis26"/>
      <sheetName val="Op_Costs27"/>
      <sheetName val="Executive_Summary27"/>
      <sheetName val="Building_Works27"/>
      <sheetName val="Constr_CF27"/>
      <sheetName val="Storage_Units27"/>
      <sheetName val="Tender_Analysis27"/>
      <sheetName val="Op_Costs28"/>
      <sheetName val="Executive_Summary28"/>
      <sheetName val="Building_Works28"/>
      <sheetName val="Constr_CF28"/>
      <sheetName val="Storage_Units28"/>
      <sheetName val="Tender_Analysis28"/>
      <sheetName val="Op_Costs30"/>
      <sheetName val="Executive_Summary30"/>
      <sheetName val="Building_Works30"/>
      <sheetName val="Constr_CF30"/>
      <sheetName val="Storage_Units30"/>
      <sheetName val="Tender_Analysis30"/>
      <sheetName val="Op_Costs31"/>
      <sheetName val="Executive_Summary31"/>
      <sheetName val="Building_Works31"/>
      <sheetName val="Constr_CF31"/>
      <sheetName val="Storage_Units31"/>
      <sheetName val="Tender_Analysis31"/>
      <sheetName val="Op_Costs32"/>
      <sheetName val="Executive_Summary32"/>
      <sheetName val="Building_Works32"/>
      <sheetName val="Constr_CF32"/>
      <sheetName val="Storage_Units32"/>
      <sheetName val="Tender_Analysis32"/>
      <sheetName val="Op_Costs33"/>
      <sheetName val="Executive_Summary33"/>
      <sheetName val="Building_Works33"/>
      <sheetName val="Constr_CF33"/>
      <sheetName val="Storage_Units33"/>
      <sheetName val="Tender_Analysis33"/>
      <sheetName val="Op_Costs35"/>
      <sheetName val="Executive_Summary35"/>
      <sheetName val="Building_Works35"/>
      <sheetName val="Constr_CF35"/>
      <sheetName val="Storage_Units35"/>
      <sheetName val="Tender_Analysis35"/>
      <sheetName val="Op_Costs40"/>
      <sheetName val="Executive_Summary40"/>
      <sheetName val="Building_Works40"/>
      <sheetName val="Constr_CF40"/>
      <sheetName val="Storage_Units40"/>
      <sheetName val="Tender_Analysis40"/>
      <sheetName val="Op_Costs38"/>
      <sheetName val="Executive_Summary38"/>
      <sheetName val="Building_Works38"/>
      <sheetName val="Constr_CF38"/>
      <sheetName val="Storage_Units38"/>
      <sheetName val="Tender_Analysis38"/>
      <sheetName val="Op_Costs36"/>
      <sheetName val="Executive_Summary36"/>
      <sheetName val="Building_Works36"/>
      <sheetName val="Constr_CF36"/>
      <sheetName val="Storage_Units36"/>
      <sheetName val="Tender_Analysis36"/>
      <sheetName val="Op_Costs37"/>
      <sheetName val="Executive_Summary37"/>
      <sheetName val="Building_Works37"/>
      <sheetName val="Constr_CF37"/>
      <sheetName val="Storage_Units37"/>
      <sheetName val="Tender_Analysis37"/>
      <sheetName val="Op_Costs39"/>
      <sheetName val="Executive_Summary39"/>
      <sheetName val="Building_Works39"/>
      <sheetName val="Constr_CF39"/>
      <sheetName val="Storage_Units39"/>
      <sheetName val="Tender_Analysis39"/>
      <sheetName val="Op_Costs42"/>
      <sheetName val="Executive_Summary42"/>
      <sheetName val="Building_Works42"/>
      <sheetName val="Constr_CF42"/>
      <sheetName val="Storage_Units42"/>
      <sheetName val="Tender_Analysis42"/>
      <sheetName val="Op_Costs41"/>
      <sheetName val="Executive_Summary41"/>
      <sheetName val="Building_Works41"/>
      <sheetName val="Constr_CF41"/>
      <sheetName val="Storage_Units41"/>
      <sheetName val="Tender_Analysis41"/>
      <sheetName val="Op_Costs43"/>
      <sheetName val="Executive_Summary43"/>
      <sheetName val="Building_Works43"/>
      <sheetName val="Constr_CF43"/>
      <sheetName val="Storage_Units43"/>
      <sheetName val="Tender_Analysis43"/>
    </sheetNames>
    <sheetDataSet>
      <sheetData sheetId="0"/>
      <sheetData sheetId="1"/>
      <sheetData sheetId="2"/>
      <sheetData sheetId="3"/>
      <sheetData sheetId="4"/>
      <sheetData sheetId="5"/>
      <sheetData sheetId="6"/>
      <sheetData sheetId="7"/>
      <sheetData sheetId="8"/>
      <sheetData sheetId="9"/>
      <sheetData sheetId="10" refreshError="1">
        <row r="48">
          <cell r="F48">
            <v>0.13800000000000001</v>
          </cell>
        </row>
      </sheetData>
      <sheetData sheetId="11"/>
      <sheetData sheetId="12" refreshError="1"/>
      <sheetData sheetId="13" refreshError="1"/>
      <sheetData sheetId="14" refreshError="1"/>
      <sheetData sheetId="15"/>
      <sheetData sheetId="16"/>
      <sheetData sheetId="17"/>
      <sheetData sheetId="18"/>
      <sheetData sheetId="19">
        <row r="48">
          <cell r="F48">
            <v>0.13800000000000001</v>
          </cell>
        </row>
      </sheetData>
      <sheetData sheetId="20"/>
      <sheetData sheetId="21"/>
      <sheetData sheetId="22"/>
      <sheetData sheetId="23"/>
      <sheetData sheetId="24"/>
      <sheetData sheetId="25"/>
      <sheetData sheetId="26"/>
      <sheetData sheetId="27"/>
      <sheetData sheetId="28"/>
      <sheetData sheetId="29"/>
      <sheetData sheetId="30"/>
      <sheetData sheetId="31">
        <row r="48">
          <cell r="F48">
            <v>0.13800000000000001</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row r="48">
          <cell r="F48">
            <v>0.13800000000000001</v>
          </cell>
        </row>
      </sheetData>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 Subs - Base"/>
      <sheetName val="2A - Frame - GF"/>
      <sheetName val="2B - Upper Floors"/>
      <sheetName val="2D - Stairs"/>
      <sheetName val="2E - Ext. Walls - GF"/>
      <sheetName val="2G - Int. Walls- GF"/>
      <sheetName val="3A - Int. Wall Fin - Base"/>
      <sheetName val="2F - Win. &amp; Ext. Doors - GF"/>
      <sheetName val="Summary"/>
      <sheetName val="M&amp;E Estimates"/>
      <sheetName val="Rates"/>
    </sheetNames>
    <sheetDataSet>
      <sheetData sheetId="0">
        <row r="238">
          <cell r="I238">
            <v>0</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Notes"/>
      <sheetName val="Area Schedule"/>
      <sheetName val="Exec Summary CTB &amp;A1.a2"/>
      <sheetName val="Exec Summary"/>
      <sheetName val="Shopping list"/>
      <sheetName val="CTB Summary"/>
      <sheetName val="Enablement Summary"/>
      <sheetName val="Enablement works"/>
      <sheetName val="Basement Summary"/>
      <sheetName val="Basement Elem Anal"/>
      <sheetName val="Arrivals Summary"/>
      <sheetName val="Arrivals Elem Anal"/>
      <sheetName val="Low Mezz Summary"/>
      <sheetName val="Low Mezz Elem Anal"/>
      <sheetName val="Retail Mezz Summary"/>
      <sheetName val="Retail Mezz Elem Anal"/>
      <sheetName val="Dom Depart Summary"/>
      <sheetName val="Dom Depart Elem Anal"/>
      <sheetName val="Low roof Summary"/>
      <sheetName val="Low roof Elem Anal"/>
      <sheetName val="Roof Summary"/>
      <sheetName val="Roof Elem Anal"/>
      <sheetName val="Envelope Summary"/>
      <sheetName val="Envelope Elem Anal"/>
      <sheetName val="Vertical Trans Summary"/>
      <sheetName val="Vert trans Elem Anal"/>
      <sheetName val="Ext-Gen Summary"/>
      <sheetName val="Ext-Gen Elem Anal"/>
      <sheetName val="ACSA D Costs Summary"/>
      <sheetName val="ACSA direct Costs"/>
      <sheetName val="Baggage Summary "/>
      <sheetName val="ESCAL EST(BER&amp;CPIX)"/>
      <sheetName val="Values for fees"/>
      <sheetName val="Trades"/>
      <sheetName val="CTB Rates"/>
      <sheetName val="Subcontracts"/>
      <sheetName val="Subcontracts as BOQ"/>
      <sheetName val="A1.A2 Summary"/>
      <sheetName val="A1.A2 Basement Summary"/>
      <sheetName val="A1.A2 Basement Elem Anal"/>
      <sheetName val="A1.A2 Arrivals Floor Summary"/>
      <sheetName val="A1.A2 Arrivals Floor Elem Anal"/>
      <sheetName val="A1.A2 Mezz floor Summary"/>
      <sheetName val="A1.A2 Mezz Floor Elem Anal"/>
      <sheetName val="A1.A2Vertical Trans Summary"/>
      <sheetName val="A1.A2Vert trans Elem Anal"/>
      <sheetName val="A1.A2 ACSA D Costs Summary"/>
      <sheetName val="A1.A2 ACSA direct Costs"/>
      <sheetName val="A1.A2 Rates"/>
      <sheetName val="Sheet1"/>
      <sheetName val="Area_Schedule3"/>
      <sheetName val="Exec_Summary_CTB_&amp;A1_a23"/>
      <sheetName val="Exec_Summary3"/>
      <sheetName val="Shopping_list3"/>
      <sheetName val="CTB_Summary3"/>
      <sheetName val="Enablement_Summary3"/>
      <sheetName val="Enablement_works3"/>
      <sheetName val="Basement_Summary3"/>
      <sheetName val="Basement_Elem_Anal3"/>
      <sheetName val="Arrivals_Summary3"/>
      <sheetName val="Arrivals_Elem_Anal3"/>
      <sheetName val="Low_Mezz_Summary3"/>
      <sheetName val="Low_Mezz_Elem_Anal3"/>
      <sheetName val="Retail_Mezz_Summary3"/>
      <sheetName val="Retail_Mezz_Elem_Anal3"/>
      <sheetName val="Dom_Depart_Summary3"/>
      <sheetName val="Dom_Depart_Elem_Anal3"/>
      <sheetName val="Low_roof_Summary3"/>
      <sheetName val="Low_roof_Elem_Anal3"/>
      <sheetName val="Roof_Summary3"/>
      <sheetName val="Roof_Elem_Anal3"/>
      <sheetName val="Envelope_Summary3"/>
      <sheetName val="Envelope_Elem_Anal3"/>
      <sheetName val="Vertical_Trans_Summary3"/>
      <sheetName val="Vert_trans_Elem_Anal3"/>
      <sheetName val="Ext-Gen_Summary3"/>
      <sheetName val="Ext-Gen_Elem_Anal3"/>
      <sheetName val="ACSA_D_Costs_Summary3"/>
      <sheetName val="ACSA_direct_Costs3"/>
      <sheetName val="Baggage_Summary_3"/>
      <sheetName val="ESCAL_EST(BER&amp;CPIX)3"/>
      <sheetName val="Values_for_fees3"/>
      <sheetName val="CTB_Rates3"/>
      <sheetName val="Subcontracts_as_BOQ3"/>
      <sheetName val="A1_A2_Summary3"/>
      <sheetName val="A1_A2_Basement_Summary3"/>
      <sheetName val="A1_A2_Basement_Elem_Anal3"/>
      <sheetName val="A1_A2_Arrivals_Floor_Summary3"/>
      <sheetName val="A1_A2_Arrivals_Floor_Elem_Anal3"/>
      <sheetName val="A1_A2_Mezz_floor_Summary3"/>
      <sheetName val="A1_A2_Mezz_Floor_Elem_Anal3"/>
      <sheetName val="A1_A2Vertical_Trans_Summary3"/>
      <sheetName val="A1_A2Vert_trans_Elem_Anal3"/>
      <sheetName val="A1_A2_ACSA_D_Costs_Summary3"/>
      <sheetName val="A1_A2_ACSA_direct_Costs3"/>
      <sheetName val="A1_A2_Rates3"/>
      <sheetName val="Area_Schedule2"/>
      <sheetName val="Exec_Summary_CTB_&amp;A1_a22"/>
      <sheetName val="Exec_Summary2"/>
      <sheetName val="Shopping_list2"/>
      <sheetName val="CTB_Summary2"/>
      <sheetName val="Enablement_Summary2"/>
      <sheetName val="Enablement_works2"/>
      <sheetName val="Basement_Summary2"/>
      <sheetName val="Basement_Elem_Anal2"/>
      <sheetName val="Arrivals_Summary2"/>
      <sheetName val="Arrivals_Elem_Anal2"/>
      <sheetName val="Low_Mezz_Summary2"/>
      <sheetName val="Low_Mezz_Elem_Anal2"/>
      <sheetName val="Retail_Mezz_Summary2"/>
      <sheetName val="Retail_Mezz_Elem_Anal2"/>
      <sheetName val="Dom_Depart_Summary2"/>
      <sheetName val="Dom_Depart_Elem_Anal2"/>
      <sheetName val="Low_roof_Summary2"/>
      <sheetName val="Low_roof_Elem_Anal2"/>
      <sheetName val="Roof_Summary2"/>
      <sheetName val="Roof_Elem_Anal2"/>
      <sheetName val="Envelope_Summary2"/>
      <sheetName val="Envelope_Elem_Anal2"/>
      <sheetName val="Vertical_Trans_Summary2"/>
      <sheetName val="Vert_trans_Elem_Anal2"/>
      <sheetName val="Ext-Gen_Summary2"/>
      <sheetName val="Ext-Gen_Elem_Anal2"/>
      <sheetName val="ACSA_D_Costs_Summary2"/>
      <sheetName val="ACSA_direct_Costs2"/>
      <sheetName val="Baggage_Summary_2"/>
      <sheetName val="ESCAL_EST(BER&amp;CPIX)2"/>
      <sheetName val="Values_for_fees2"/>
      <sheetName val="CTB_Rates2"/>
      <sheetName val="Subcontracts_as_BOQ2"/>
      <sheetName val="A1_A2_Summary2"/>
      <sheetName val="A1_A2_Basement_Summary2"/>
      <sheetName val="A1_A2_Basement_Elem_Anal2"/>
      <sheetName val="A1_A2_Arrivals_Floor_Summary2"/>
      <sheetName val="A1_A2_Arrivals_Floor_Elem_Anal2"/>
      <sheetName val="A1_A2_Mezz_floor_Summary2"/>
      <sheetName val="A1_A2_Mezz_Floor_Elem_Anal2"/>
      <sheetName val="A1_A2Vertical_Trans_Summary2"/>
      <sheetName val="A1_A2Vert_trans_Elem_Anal2"/>
      <sheetName val="A1_A2_ACSA_D_Costs_Summary2"/>
      <sheetName val="A1_A2_ACSA_direct_Costs2"/>
      <sheetName val="A1_A2_Rates2"/>
      <sheetName val="Area_Schedule"/>
      <sheetName val="Exec_Summary_CTB_&amp;A1_a2"/>
      <sheetName val="Exec_Summary"/>
      <sheetName val="Shopping_list"/>
      <sheetName val="CTB_Summary"/>
      <sheetName val="Enablement_Summary"/>
      <sheetName val="Enablement_works"/>
      <sheetName val="Basement_Summary"/>
      <sheetName val="Basement_Elem_Anal"/>
      <sheetName val="Arrivals_Summary"/>
      <sheetName val="Arrivals_Elem_Anal"/>
      <sheetName val="Low_Mezz_Summary"/>
      <sheetName val="Low_Mezz_Elem_Anal"/>
      <sheetName val="Retail_Mezz_Summary"/>
      <sheetName val="Retail_Mezz_Elem_Anal"/>
      <sheetName val="Dom_Depart_Summary"/>
      <sheetName val="Dom_Depart_Elem_Anal"/>
      <sheetName val="Low_roof_Summary"/>
      <sheetName val="Low_roof_Elem_Anal"/>
      <sheetName val="Roof_Summary"/>
      <sheetName val="Roof_Elem_Anal"/>
      <sheetName val="Envelope_Summary"/>
      <sheetName val="Envelope_Elem_Anal"/>
      <sheetName val="Vertical_Trans_Summary"/>
      <sheetName val="Vert_trans_Elem_Anal"/>
      <sheetName val="Ext-Gen_Summary"/>
      <sheetName val="Ext-Gen_Elem_Anal"/>
      <sheetName val="ACSA_D_Costs_Summary"/>
      <sheetName val="ACSA_direct_Costs"/>
      <sheetName val="Baggage_Summary_"/>
      <sheetName val="ESCAL_EST(BER&amp;CPIX)"/>
      <sheetName val="Values_for_fees"/>
      <sheetName val="CTB_Rates"/>
      <sheetName val="Subcontracts_as_BOQ"/>
      <sheetName val="A1_A2_Summary"/>
      <sheetName val="A1_A2_Basement_Summary"/>
      <sheetName val="A1_A2_Basement_Elem_Anal"/>
      <sheetName val="A1_A2_Arrivals_Floor_Summary"/>
      <sheetName val="A1_A2_Arrivals_Floor_Elem_Anal"/>
      <sheetName val="A1_A2_Mezz_floor_Summary"/>
      <sheetName val="A1_A2_Mezz_Floor_Elem_Anal"/>
      <sheetName val="A1_A2Vertical_Trans_Summary"/>
      <sheetName val="A1_A2Vert_trans_Elem_Anal"/>
      <sheetName val="A1_A2_ACSA_D_Costs_Summary"/>
      <sheetName val="A1_A2_ACSA_direct_Costs"/>
      <sheetName val="A1_A2_Rates"/>
      <sheetName val="Area_Schedule1"/>
      <sheetName val="Exec_Summary_CTB_&amp;A1_a21"/>
      <sheetName val="Exec_Summary1"/>
      <sheetName val="Shopping_list1"/>
      <sheetName val="CTB_Summary1"/>
      <sheetName val="Enablement_Summary1"/>
      <sheetName val="Enablement_works1"/>
      <sheetName val="Basement_Summary1"/>
      <sheetName val="Basement_Elem_Anal1"/>
      <sheetName val="Arrivals_Summary1"/>
      <sheetName val="Arrivals_Elem_Anal1"/>
      <sheetName val="Low_Mezz_Summary1"/>
      <sheetName val="Low_Mezz_Elem_Anal1"/>
      <sheetName val="Retail_Mezz_Summary1"/>
      <sheetName val="Retail_Mezz_Elem_Anal1"/>
      <sheetName val="Dom_Depart_Summary1"/>
      <sheetName val="Dom_Depart_Elem_Anal1"/>
      <sheetName val="Low_roof_Summary1"/>
      <sheetName val="Low_roof_Elem_Anal1"/>
      <sheetName val="Roof_Summary1"/>
      <sheetName val="Roof_Elem_Anal1"/>
      <sheetName val="Envelope_Summary1"/>
      <sheetName val="Envelope_Elem_Anal1"/>
      <sheetName val="Vertical_Trans_Summary1"/>
      <sheetName val="Vert_trans_Elem_Anal1"/>
      <sheetName val="Ext-Gen_Summary1"/>
      <sheetName val="Ext-Gen_Elem_Anal1"/>
      <sheetName val="ACSA_D_Costs_Summary1"/>
      <sheetName val="ACSA_direct_Costs1"/>
      <sheetName val="Baggage_Summary_1"/>
      <sheetName val="ESCAL_EST(BER&amp;CPIX)1"/>
      <sheetName val="Values_for_fees1"/>
      <sheetName val="CTB_Rates1"/>
      <sheetName val="Subcontracts_as_BOQ1"/>
      <sheetName val="A1_A2_Summary1"/>
      <sheetName val="A1_A2_Basement_Summary1"/>
      <sheetName val="A1_A2_Basement_Elem_Anal1"/>
      <sheetName val="A1_A2_Arrivals_Floor_Summary1"/>
      <sheetName val="A1_A2_Arrivals_Floor_Elem_Anal1"/>
      <sheetName val="A1_A2_Mezz_floor_Summary1"/>
      <sheetName val="A1_A2_Mezz_Floor_Elem_Anal1"/>
      <sheetName val="A1_A2Vertical_Trans_Summary1"/>
      <sheetName val="A1_A2Vert_trans_Elem_Anal1"/>
      <sheetName val="A1_A2_ACSA_D_Costs_Summary1"/>
      <sheetName val="A1_A2_ACSA_direct_Costs1"/>
      <sheetName val="A1_A2_Rates1"/>
      <sheetName val="Area_Schedule4"/>
      <sheetName val="Exec_Summary_CTB_&amp;A1_a24"/>
      <sheetName val="Exec_Summary4"/>
      <sheetName val="Shopping_list4"/>
      <sheetName val="CTB_Summary4"/>
      <sheetName val="Enablement_Summary4"/>
      <sheetName val="Enablement_works4"/>
      <sheetName val="Basement_Summary4"/>
      <sheetName val="Basement_Elem_Anal4"/>
      <sheetName val="Arrivals_Summary4"/>
      <sheetName val="Arrivals_Elem_Anal4"/>
      <sheetName val="Low_Mezz_Summary4"/>
      <sheetName val="Low_Mezz_Elem_Anal4"/>
      <sheetName val="Retail_Mezz_Summary4"/>
      <sheetName val="Retail_Mezz_Elem_Anal4"/>
      <sheetName val="Dom_Depart_Summary4"/>
      <sheetName val="Dom_Depart_Elem_Anal4"/>
      <sheetName val="Low_roof_Summary4"/>
      <sheetName val="Low_roof_Elem_Anal4"/>
      <sheetName val="Roof_Summary4"/>
      <sheetName val="Roof_Elem_Anal4"/>
      <sheetName val="Envelope_Summary4"/>
      <sheetName val="Envelope_Elem_Anal4"/>
      <sheetName val="Vertical_Trans_Summary4"/>
      <sheetName val="Vert_trans_Elem_Anal4"/>
      <sheetName val="Ext-Gen_Summary4"/>
      <sheetName val="Ext-Gen_Elem_Anal4"/>
      <sheetName val="ACSA_D_Costs_Summary4"/>
      <sheetName val="ACSA_direct_Costs4"/>
      <sheetName val="Baggage_Summary_4"/>
      <sheetName val="ESCAL_EST(BER&amp;CPIX)4"/>
      <sheetName val="Values_for_fees4"/>
      <sheetName val="CTB_Rates4"/>
      <sheetName val="Subcontracts_as_BOQ4"/>
      <sheetName val="A1_A2_Summary4"/>
      <sheetName val="A1_A2_Basement_Summary4"/>
      <sheetName val="A1_A2_Basement_Elem_Anal4"/>
      <sheetName val="A1_A2_Arrivals_Floor_Summary4"/>
      <sheetName val="A1_A2_Arrivals_Floor_Elem_Anal4"/>
      <sheetName val="A1_A2_Mezz_floor_Summary4"/>
      <sheetName val="A1_A2_Mezz_Floor_Elem_Anal4"/>
      <sheetName val="A1_A2Vertical_Trans_Summary4"/>
      <sheetName val="A1_A2Vert_trans_Elem_Anal4"/>
      <sheetName val="A1_A2_ACSA_D_Costs_Summary4"/>
      <sheetName val="A1_A2_ACSA_direct_Costs4"/>
      <sheetName val="A1_A2_Rates4"/>
      <sheetName val="Area_Schedule6"/>
      <sheetName val="Exec_Summary_CTB_&amp;A1_a26"/>
      <sheetName val="Exec_Summary6"/>
      <sheetName val="Shopping_list6"/>
      <sheetName val="CTB_Summary6"/>
      <sheetName val="Enablement_Summary6"/>
      <sheetName val="Enablement_works6"/>
      <sheetName val="Basement_Summary6"/>
      <sheetName val="Basement_Elem_Anal6"/>
      <sheetName val="Arrivals_Summary6"/>
      <sheetName val="Arrivals_Elem_Anal6"/>
      <sheetName val="Low_Mezz_Summary6"/>
      <sheetName val="Low_Mezz_Elem_Anal6"/>
      <sheetName val="Retail_Mezz_Summary6"/>
      <sheetName val="Retail_Mezz_Elem_Anal6"/>
      <sheetName val="Dom_Depart_Summary6"/>
      <sheetName val="Dom_Depart_Elem_Anal6"/>
      <sheetName val="Low_roof_Summary6"/>
      <sheetName val="Low_roof_Elem_Anal6"/>
      <sheetName val="Roof_Summary6"/>
      <sheetName val="Roof_Elem_Anal6"/>
      <sheetName val="Envelope_Summary6"/>
      <sheetName val="Envelope_Elem_Anal6"/>
      <sheetName val="Vertical_Trans_Summary6"/>
      <sheetName val="Vert_trans_Elem_Anal6"/>
      <sheetName val="Ext-Gen_Summary6"/>
      <sheetName val="Ext-Gen_Elem_Anal6"/>
      <sheetName val="ACSA_D_Costs_Summary6"/>
      <sheetName val="ACSA_direct_Costs6"/>
      <sheetName val="Baggage_Summary_6"/>
      <sheetName val="ESCAL_EST(BER&amp;CPIX)6"/>
      <sheetName val="Values_for_fees6"/>
      <sheetName val="CTB_Rates6"/>
      <sheetName val="Subcontracts_as_BOQ6"/>
      <sheetName val="A1_A2_Summary6"/>
      <sheetName val="A1_A2_Basement_Summary6"/>
      <sheetName val="A1_A2_Basement_Elem_Anal6"/>
      <sheetName val="A1_A2_Arrivals_Floor_Summary6"/>
      <sheetName val="A1_A2_Arrivals_Floor_Elem_Anal6"/>
      <sheetName val="A1_A2_Mezz_floor_Summary6"/>
      <sheetName val="A1_A2_Mezz_Floor_Elem_Anal6"/>
      <sheetName val="A1_A2Vertical_Trans_Summary6"/>
      <sheetName val="A1_A2Vert_trans_Elem_Anal6"/>
      <sheetName val="A1_A2_ACSA_D_Costs_Summary6"/>
      <sheetName val="A1_A2_ACSA_direct_Costs6"/>
      <sheetName val="A1_A2_Rates6"/>
      <sheetName val="Area_Schedule5"/>
      <sheetName val="Exec_Summary_CTB_&amp;A1_a25"/>
      <sheetName val="Exec_Summary5"/>
      <sheetName val="Shopping_list5"/>
      <sheetName val="CTB_Summary5"/>
      <sheetName val="Enablement_Summary5"/>
      <sheetName val="Enablement_works5"/>
      <sheetName val="Basement_Summary5"/>
      <sheetName val="Basement_Elem_Anal5"/>
      <sheetName val="Arrivals_Summary5"/>
      <sheetName val="Arrivals_Elem_Anal5"/>
      <sheetName val="Low_Mezz_Summary5"/>
      <sheetName val="Low_Mezz_Elem_Anal5"/>
      <sheetName val="Retail_Mezz_Summary5"/>
      <sheetName val="Retail_Mezz_Elem_Anal5"/>
      <sheetName val="Dom_Depart_Summary5"/>
      <sheetName val="Dom_Depart_Elem_Anal5"/>
      <sheetName val="Low_roof_Summary5"/>
      <sheetName val="Low_roof_Elem_Anal5"/>
      <sheetName val="Roof_Summary5"/>
      <sheetName val="Roof_Elem_Anal5"/>
      <sheetName val="Envelope_Summary5"/>
      <sheetName val="Envelope_Elem_Anal5"/>
      <sheetName val="Vertical_Trans_Summary5"/>
      <sheetName val="Vert_trans_Elem_Anal5"/>
      <sheetName val="Ext-Gen_Summary5"/>
      <sheetName val="Ext-Gen_Elem_Anal5"/>
      <sheetName val="ACSA_D_Costs_Summary5"/>
      <sheetName val="ACSA_direct_Costs5"/>
      <sheetName val="Baggage_Summary_5"/>
      <sheetName val="ESCAL_EST(BER&amp;CPIX)5"/>
      <sheetName val="Values_for_fees5"/>
      <sheetName val="CTB_Rates5"/>
      <sheetName val="Subcontracts_as_BOQ5"/>
      <sheetName val="A1_A2_Summary5"/>
      <sheetName val="A1_A2_Basement_Summary5"/>
      <sheetName val="A1_A2_Basement_Elem_Anal5"/>
      <sheetName val="A1_A2_Arrivals_Floor_Summary5"/>
      <sheetName val="A1_A2_Arrivals_Floor_Elem_Anal5"/>
      <sheetName val="A1_A2_Mezz_floor_Summary5"/>
      <sheetName val="A1_A2_Mezz_Floor_Elem_Anal5"/>
      <sheetName val="A1_A2Vertical_Trans_Summary5"/>
      <sheetName val="A1_A2Vert_trans_Elem_Anal5"/>
      <sheetName val="A1_A2_ACSA_D_Costs_Summary5"/>
      <sheetName val="A1_A2_ACSA_direct_Costs5"/>
      <sheetName val="A1_A2_Rates5"/>
      <sheetName val="Area_Schedule7"/>
      <sheetName val="Exec_Summary_CTB_&amp;A1_a27"/>
      <sheetName val="Exec_Summary7"/>
      <sheetName val="Shopping_list7"/>
      <sheetName val="CTB_Summary7"/>
      <sheetName val="Enablement_Summary7"/>
      <sheetName val="Enablement_works7"/>
      <sheetName val="Basement_Summary7"/>
      <sheetName val="Basement_Elem_Anal7"/>
      <sheetName val="Arrivals_Summary7"/>
      <sheetName val="Arrivals_Elem_Anal7"/>
      <sheetName val="Low_Mezz_Summary7"/>
      <sheetName val="Low_Mezz_Elem_Anal7"/>
      <sheetName val="Retail_Mezz_Summary7"/>
      <sheetName val="Retail_Mezz_Elem_Anal7"/>
      <sheetName val="Dom_Depart_Summary7"/>
      <sheetName val="Dom_Depart_Elem_Anal7"/>
      <sheetName val="Low_roof_Summary7"/>
      <sheetName val="Low_roof_Elem_Anal7"/>
      <sheetName val="Roof_Summary7"/>
      <sheetName val="Roof_Elem_Anal7"/>
      <sheetName val="Envelope_Summary7"/>
      <sheetName val="Envelope_Elem_Anal7"/>
      <sheetName val="Vertical_Trans_Summary7"/>
      <sheetName val="Vert_trans_Elem_Anal7"/>
      <sheetName val="Ext-Gen_Summary7"/>
      <sheetName val="Ext-Gen_Elem_Anal7"/>
      <sheetName val="ACSA_D_Costs_Summary7"/>
      <sheetName val="ACSA_direct_Costs7"/>
      <sheetName val="Baggage_Summary_7"/>
      <sheetName val="ESCAL_EST(BER&amp;CPIX)7"/>
      <sheetName val="Values_for_fees7"/>
      <sheetName val="CTB_Rates7"/>
      <sheetName val="Subcontracts_as_BOQ7"/>
      <sheetName val="A1_A2_Summary7"/>
      <sheetName val="A1_A2_Basement_Summary7"/>
      <sheetName val="A1_A2_Basement_Elem_Anal7"/>
      <sheetName val="A1_A2_Arrivals_Floor_Summary7"/>
      <sheetName val="A1_A2_Arrivals_Floor_Elem_Anal7"/>
      <sheetName val="A1_A2_Mezz_floor_Summary7"/>
      <sheetName val="A1_A2_Mezz_Floor_Elem_Anal7"/>
      <sheetName val="A1_A2Vertical_Trans_Summary7"/>
      <sheetName val="A1_A2Vert_trans_Elem_Anal7"/>
      <sheetName val="A1_A2_ACSA_D_Costs_Summary7"/>
      <sheetName val="A1_A2_ACSA_direct_Costs7"/>
      <sheetName val="A1_A2_Rates7"/>
      <sheetName val="Area_Schedule8"/>
      <sheetName val="Exec_Summary_CTB_&amp;A1_a28"/>
      <sheetName val="Exec_Summary8"/>
      <sheetName val="Shopping_list8"/>
      <sheetName val="CTB_Summary8"/>
      <sheetName val="Enablement_Summary8"/>
      <sheetName val="Enablement_works8"/>
      <sheetName val="Basement_Summary8"/>
      <sheetName val="Basement_Elem_Anal8"/>
      <sheetName val="Arrivals_Summary8"/>
      <sheetName val="Arrivals_Elem_Anal8"/>
      <sheetName val="Low_Mezz_Summary8"/>
      <sheetName val="Low_Mezz_Elem_Anal8"/>
      <sheetName val="Retail_Mezz_Summary8"/>
      <sheetName val="Retail_Mezz_Elem_Anal8"/>
      <sheetName val="Dom_Depart_Summary8"/>
      <sheetName val="Dom_Depart_Elem_Anal8"/>
      <sheetName val="Low_roof_Summary8"/>
      <sheetName val="Low_roof_Elem_Anal8"/>
      <sheetName val="Roof_Summary8"/>
      <sheetName val="Roof_Elem_Anal8"/>
      <sheetName val="Envelope_Summary8"/>
      <sheetName val="Envelope_Elem_Anal8"/>
      <sheetName val="Vertical_Trans_Summary8"/>
      <sheetName val="Vert_trans_Elem_Anal8"/>
      <sheetName val="Ext-Gen_Summary8"/>
      <sheetName val="Ext-Gen_Elem_Anal8"/>
      <sheetName val="ACSA_D_Costs_Summary8"/>
      <sheetName val="ACSA_direct_Costs8"/>
      <sheetName val="Baggage_Summary_8"/>
      <sheetName val="ESCAL_EST(BER&amp;CPIX)8"/>
      <sheetName val="Values_for_fees8"/>
      <sheetName val="CTB_Rates8"/>
      <sheetName val="Subcontracts_as_BOQ8"/>
      <sheetName val="A1_A2_Summary8"/>
      <sheetName val="A1_A2_Basement_Summary8"/>
      <sheetName val="A1_A2_Basement_Elem_Anal8"/>
      <sheetName val="A1_A2_Arrivals_Floor_Summary8"/>
      <sheetName val="A1_A2_Arrivals_Floor_Elem_Anal8"/>
      <sheetName val="A1_A2_Mezz_floor_Summary8"/>
      <sheetName val="A1_A2_Mezz_Floor_Elem_Anal8"/>
      <sheetName val="A1_A2Vertical_Trans_Summary8"/>
      <sheetName val="A1_A2Vert_trans_Elem_Anal8"/>
      <sheetName val="A1_A2_ACSA_D_Costs_Summary8"/>
      <sheetName val="A1_A2_ACSA_direct_Costs8"/>
      <sheetName val="A1_A2_Rates8"/>
      <sheetName val="Area_Schedule34"/>
      <sheetName val="Exec_Summary_CTB_&amp;A1_a234"/>
      <sheetName val="Exec_Summary34"/>
      <sheetName val="Shopping_list34"/>
      <sheetName val="CTB_Summary34"/>
      <sheetName val="Enablement_Summary34"/>
      <sheetName val="Enablement_works34"/>
      <sheetName val="Basement_Summary34"/>
      <sheetName val="Basement_Elem_Anal34"/>
      <sheetName val="Arrivals_Summary34"/>
      <sheetName val="Arrivals_Elem_Anal34"/>
      <sheetName val="Low_Mezz_Summary34"/>
      <sheetName val="Low_Mezz_Elem_Anal34"/>
      <sheetName val="Retail_Mezz_Summary34"/>
      <sheetName val="Retail_Mezz_Elem_Anal34"/>
      <sheetName val="Dom_Depart_Summary34"/>
      <sheetName val="Dom_Depart_Elem_Anal34"/>
      <sheetName val="Low_roof_Summary34"/>
      <sheetName val="Low_roof_Elem_Anal34"/>
      <sheetName val="Roof_Summary34"/>
      <sheetName val="Roof_Elem_Anal34"/>
      <sheetName val="Envelope_Summary34"/>
      <sheetName val="Envelope_Elem_Anal34"/>
      <sheetName val="Vertical_Trans_Summary34"/>
      <sheetName val="Vert_trans_Elem_Anal34"/>
      <sheetName val="Ext-Gen_Summary34"/>
      <sheetName val="Ext-Gen_Elem_Anal34"/>
      <sheetName val="ACSA_D_Costs_Summary34"/>
      <sheetName val="ACSA_direct_Costs34"/>
      <sheetName val="Baggage_Summary_34"/>
      <sheetName val="ESCAL_EST(BER&amp;CPIX)34"/>
      <sheetName val="Values_for_fees34"/>
      <sheetName val="CTB_Rates34"/>
      <sheetName val="Subcontracts_as_BOQ34"/>
      <sheetName val="A1_A2_Summary34"/>
      <sheetName val="A1_A2_Basement_Summary34"/>
      <sheetName val="A1_A2_Basement_Elem_Anal34"/>
      <sheetName val="A1_A2_Arrivals_Floor_Summary34"/>
      <sheetName val="A1_A2_Arrivals_Floor_Elem_Ana34"/>
      <sheetName val="A1_A2_Mezz_floor_Summary34"/>
      <sheetName val="A1_A2_Mezz_Floor_Elem_Anal34"/>
      <sheetName val="A1_A2Vertical_Trans_Summary34"/>
      <sheetName val="A1_A2Vert_trans_Elem_Anal34"/>
      <sheetName val="A1_A2_ACSA_D_Costs_Summary34"/>
      <sheetName val="A1_A2_ACSA_direct_Costs34"/>
      <sheetName val="A1_A2_Rates34"/>
      <sheetName val="Area_Schedule15"/>
      <sheetName val="Exec_Summary_CTB_&amp;A1_a215"/>
      <sheetName val="Exec_Summary15"/>
      <sheetName val="Shopping_list15"/>
      <sheetName val="CTB_Summary15"/>
      <sheetName val="Enablement_Summary15"/>
      <sheetName val="Enablement_works15"/>
      <sheetName val="Basement_Summary15"/>
      <sheetName val="Basement_Elem_Anal15"/>
      <sheetName val="Arrivals_Summary15"/>
      <sheetName val="Arrivals_Elem_Anal15"/>
      <sheetName val="Low_Mezz_Summary15"/>
      <sheetName val="Low_Mezz_Elem_Anal15"/>
      <sheetName val="Retail_Mezz_Summary15"/>
      <sheetName val="Retail_Mezz_Elem_Anal15"/>
      <sheetName val="Dom_Depart_Summary15"/>
      <sheetName val="Dom_Depart_Elem_Anal15"/>
      <sheetName val="Low_roof_Summary15"/>
      <sheetName val="Low_roof_Elem_Anal15"/>
      <sheetName val="Roof_Summary15"/>
      <sheetName val="Roof_Elem_Anal15"/>
      <sheetName val="Envelope_Summary15"/>
      <sheetName val="Envelope_Elem_Anal15"/>
      <sheetName val="Vertical_Trans_Summary15"/>
      <sheetName val="Vert_trans_Elem_Anal15"/>
      <sheetName val="Ext-Gen_Summary15"/>
      <sheetName val="Ext-Gen_Elem_Anal15"/>
      <sheetName val="ACSA_D_Costs_Summary15"/>
      <sheetName val="ACSA_direct_Costs15"/>
      <sheetName val="Baggage_Summary_15"/>
      <sheetName val="ESCAL_EST(BER&amp;CPIX)15"/>
      <sheetName val="Values_for_fees15"/>
      <sheetName val="CTB_Rates15"/>
      <sheetName val="Subcontracts_as_BOQ15"/>
      <sheetName val="A1_A2_Summary15"/>
      <sheetName val="A1_A2_Basement_Summary15"/>
      <sheetName val="A1_A2_Basement_Elem_Anal15"/>
      <sheetName val="A1_A2_Arrivals_Floor_Summary15"/>
      <sheetName val="A1_A2_Arrivals_Floor_Elem_Ana15"/>
      <sheetName val="A1_A2_Mezz_floor_Summary15"/>
      <sheetName val="A1_A2_Mezz_Floor_Elem_Anal15"/>
      <sheetName val="A1_A2Vertical_Trans_Summary15"/>
      <sheetName val="A1_A2Vert_trans_Elem_Anal15"/>
      <sheetName val="A1_A2_ACSA_D_Costs_Summary15"/>
      <sheetName val="A1_A2_ACSA_direct_Costs15"/>
      <sheetName val="A1_A2_Rates15"/>
      <sheetName val="Area_Schedule10"/>
      <sheetName val="Exec_Summary_CTB_&amp;A1_a210"/>
      <sheetName val="Exec_Summary10"/>
      <sheetName val="Shopping_list10"/>
      <sheetName val="CTB_Summary10"/>
      <sheetName val="Enablement_Summary10"/>
      <sheetName val="Enablement_works10"/>
      <sheetName val="Basement_Summary10"/>
      <sheetName val="Basement_Elem_Anal10"/>
      <sheetName val="Arrivals_Summary10"/>
      <sheetName val="Arrivals_Elem_Anal10"/>
      <sheetName val="Low_Mezz_Summary10"/>
      <sheetName val="Low_Mezz_Elem_Anal10"/>
      <sheetName val="Retail_Mezz_Summary10"/>
      <sheetName val="Retail_Mezz_Elem_Anal10"/>
      <sheetName val="Dom_Depart_Summary10"/>
      <sheetName val="Dom_Depart_Elem_Anal10"/>
      <sheetName val="Low_roof_Summary10"/>
      <sheetName val="Low_roof_Elem_Anal10"/>
      <sheetName val="Roof_Summary10"/>
      <sheetName val="Roof_Elem_Anal10"/>
      <sheetName val="Envelope_Summary10"/>
      <sheetName val="Envelope_Elem_Anal10"/>
      <sheetName val="Vertical_Trans_Summary10"/>
      <sheetName val="Vert_trans_Elem_Anal10"/>
      <sheetName val="Ext-Gen_Summary10"/>
      <sheetName val="Ext-Gen_Elem_Anal10"/>
      <sheetName val="ACSA_D_Costs_Summary10"/>
      <sheetName val="ACSA_direct_Costs10"/>
      <sheetName val="Baggage_Summary_10"/>
      <sheetName val="ESCAL_EST(BER&amp;CPIX)10"/>
      <sheetName val="Values_for_fees10"/>
      <sheetName val="CTB_Rates10"/>
      <sheetName val="Subcontracts_as_BOQ10"/>
      <sheetName val="A1_A2_Summary10"/>
      <sheetName val="A1_A2_Basement_Summary10"/>
      <sheetName val="A1_A2_Basement_Elem_Anal10"/>
      <sheetName val="A1_A2_Arrivals_Floor_Summary10"/>
      <sheetName val="A1_A2_Arrivals_Floor_Elem_Ana10"/>
      <sheetName val="A1_A2_Mezz_floor_Summary10"/>
      <sheetName val="A1_A2_Mezz_Floor_Elem_Anal10"/>
      <sheetName val="A1_A2Vertical_Trans_Summary10"/>
      <sheetName val="A1_A2Vert_trans_Elem_Anal10"/>
      <sheetName val="A1_A2_ACSA_D_Costs_Summary10"/>
      <sheetName val="A1_A2_ACSA_direct_Costs10"/>
      <sheetName val="A1_A2_Rates10"/>
      <sheetName val="Area_Schedule9"/>
      <sheetName val="Exec_Summary_CTB_&amp;A1_a29"/>
      <sheetName val="Exec_Summary9"/>
      <sheetName val="Shopping_list9"/>
      <sheetName val="CTB_Summary9"/>
      <sheetName val="Enablement_Summary9"/>
      <sheetName val="Enablement_works9"/>
      <sheetName val="Basement_Summary9"/>
      <sheetName val="Basement_Elem_Anal9"/>
      <sheetName val="Arrivals_Summary9"/>
      <sheetName val="Arrivals_Elem_Anal9"/>
      <sheetName val="Low_Mezz_Summary9"/>
      <sheetName val="Low_Mezz_Elem_Anal9"/>
      <sheetName val="Retail_Mezz_Summary9"/>
      <sheetName val="Retail_Mezz_Elem_Anal9"/>
      <sheetName val="Dom_Depart_Summary9"/>
      <sheetName val="Dom_Depart_Elem_Anal9"/>
      <sheetName val="Low_roof_Summary9"/>
      <sheetName val="Low_roof_Elem_Anal9"/>
      <sheetName val="Roof_Summary9"/>
      <sheetName val="Roof_Elem_Anal9"/>
      <sheetName val="Envelope_Summary9"/>
      <sheetName val="Envelope_Elem_Anal9"/>
      <sheetName val="Vertical_Trans_Summary9"/>
      <sheetName val="Vert_trans_Elem_Anal9"/>
      <sheetName val="Ext-Gen_Summary9"/>
      <sheetName val="Ext-Gen_Elem_Anal9"/>
      <sheetName val="ACSA_D_Costs_Summary9"/>
      <sheetName val="ACSA_direct_Costs9"/>
      <sheetName val="Baggage_Summary_9"/>
      <sheetName val="ESCAL_EST(BER&amp;CPIX)9"/>
      <sheetName val="Values_for_fees9"/>
      <sheetName val="CTB_Rates9"/>
      <sheetName val="Subcontracts_as_BOQ9"/>
      <sheetName val="A1_A2_Summary9"/>
      <sheetName val="A1_A2_Basement_Summary9"/>
      <sheetName val="A1_A2_Basement_Elem_Anal9"/>
      <sheetName val="A1_A2_Arrivals_Floor_Summary9"/>
      <sheetName val="A1_A2_Arrivals_Floor_Elem_Anal9"/>
      <sheetName val="A1_A2_Mezz_floor_Summary9"/>
      <sheetName val="A1_A2_Mezz_Floor_Elem_Anal9"/>
      <sheetName val="A1_A2Vertical_Trans_Summary9"/>
      <sheetName val="A1_A2Vert_trans_Elem_Anal9"/>
      <sheetName val="A1_A2_ACSA_D_Costs_Summary9"/>
      <sheetName val="A1_A2_ACSA_direct_Costs9"/>
      <sheetName val="A1_A2_Rates9"/>
      <sheetName val="Area_Schedule11"/>
      <sheetName val="Exec_Summary_CTB_&amp;A1_a211"/>
      <sheetName val="Exec_Summary11"/>
      <sheetName val="Shopping_list11"/>
      <sheetName val="CTB_Summary11"/>
      <sheetName val="Enablement_Summary11"/>
      <sheetName val="Enablement_works11"/>
      <sheetName val="Basement_Summary11"/>
      <sheetName val="Basement_Elem_Anal11"/>
      <sheetName val="Arrivals_Summary11"/>
      <sheetName val="Arrivals_Elem_Anal11"/>
      <sheetName val="Low_Mezz_Summary11"/>
      <sheetName val="Low_Mezz_Elem_Anal11"/>
      <sheetName val="Retail_Mezz_Summary11"/>
      <sheetName val="Retail_Mezz_Elem_Anal11"/>
      <sheetName val="Dom_Depart_Summary11"/>
      <sheetName val="Dom_Depart_Elem_Anal11"/>
      <sheetName val="Low_roof_Summary11"/>
      <sheetName val="Low_roof_Elem_Anal11"/>
      <sheetName val="Roof_Summary11"/>
      <sheetName val="Roof_Elem_Anal11"/>
      <sheetName val="Envelope_Summary11"/>
      <sheetName val="Envelope_Elem_Anal11"/>
      <sheetName val="Vertical_Trans_Summary11"/>
      <sheetName val="Vert_trans_Elem_Anal11"/>
      <sheetName val="Ext-Gen_Summary11"/>
      <sheetName val="Ext-Gen_Elem_Anal11"/>
      <sheetName val="ACSA_D_Costs_Summary11"/>
      <sheetName val="ACSA_direct_Costs11"/>
      <sheetName val="Baggage_Summary_11"/>
      <sheetName val="ESCAL_EST(BER&amp;CPIX)11"/>
      <sheetName val="Values_for_fees11"/>
      <sheetName val="CTB_Rates11"/>
      <sheetName val="Subcontracts_as_BOQ11"/>
      <sheetName val="A1_A2_Summary11"/>
      <sheetName val="A1_A2_Basement_Summary11"/>
      <sheetName val="A1_A2_Basement_Elem_Anal11"/>
      <sheetName val="A1_A2_Arrivals_Floor_Summary11"/>
      <sheetName val="A1_A2_Arrivals_Floor_Elem_Ana11"/>
      <sheetName val="A1_A2_Mezz_floor_Summary11"/>
      <sheetName val="A1_A2_Mezz_Floor_Elem_Anal11"/>
      <sheetName val="A1_A2Vertical_Trans_Summary11"/>
      <sheetName val="A1_A2Vert_trans_Elem_Anal11"/>
      <sheetName val="A1_A2_ACSA_D_Costs_Summary11"/>
      <sheetName val="A1_A2_ACSA_direct_Costs11"/>
      <sheetName val="A1_A2_Rates11"/>
      <sheetName val="Area_Schedule13"/>
      <sheetName val="Exec_Summary_CTB_&amp;A1_a213"/>
      <sheetName val="Exec_Summary13"/>
      <sheetName val="Shopping_list13"/>
      <sheetName val="CTB_Summary13"/>
      <sheetName val="Enablement_Summary13"/>
      <sheetName val="Enablement_works13"/>
      <sheetName val="Basement_Summary13"/>
      <sheetName val="Basement_Elem_Anal13"/>
      <sheetName val="Arrivals_Summary13"/>
      <sheetName val="Arrivals_Elem_Anal13"/>
      <sheetName val="Low_Mezz_Summary13"/>
      <sheetName val="Low_Mezz_Elem_Anal13"/>
      <sheetName val="Retail_Mezz_Summary13"/>
      <sheetName val="Retail_Mezz_Elem_Anal13"/>
      <sheetName val="Dom_Depart_Summary13"/>
      <sheetName val="Dom_Depart_Elem_Anal13"/>
      <sheetName val="Low_roof_Summary13"/>
      <sheetName val="Low_roof_Elem_Anal13"/>
      <sheetName val="Roof_Summary13"/>
      <sheetName val="Roof_Elem_Anal13"/>
      <sheetName val="Envelope_Summary13"/>
      <sheetName val="Envelope_Elem_Anal13"/>
      <sheetName val="Vertical_Trans_Summary13"/>
      <sheetName val="Vert_trans_Elem_Anal13"/>
      <sheetName val="Ext-Gen_Summary13"/>
      <sheetName val="Ext-Gen_Elem_Anal13"/>
      <sheetName val="ACSA_D_Costs_Summary13"/>
      <sheetName val="ACSA_direct_Costs13"/>
      <sheetName val="Baggage_Summary_13"/>
      <sheetName val="ESCAL_EST(BER&amp;CPIX)13"/>
      <sheetName val="Values_for_fees13"/>
      <sheetName val="CTB_Rates13"/>
      <sheetName val="Subcontracts_as_BOQ13"/>
      <sheetName val="A1_A2_Summary13"/>
      <sheetName val="A1_A2_Basement_Summary13"/>
      <sheetName val="A1_A2_Basement_Elem_Anal13"/>
      <sheetName val="A1_A2_Arrivals_Floor_Summary13"/>
      <sheetName val="A1_A2_Arrivals_Floor_Elem_Ana13"/>
      <sheetName val="A1_A2_Mezz_floor_Summary13"/>
      <sheetName val="A1_A2_Mezz_Floor_Elem_Anal13"/>
      <sheetName val="A1_A2Vertical_Trans_Summary13"/>
      <sheetName val="A1_A2Vert_trans_Elem_Anal13"/>
      <sheetName val="A1_A2_ACSA_D_Costs_Summary13"/>
      <sheetName val="A1_A2_ACSA_direct_Costs13"/>
      <sheetName val="A1_A2_Rates13"/>
      <sheetName val="Area_Schedule12"/>
      <sheetName val="Exec_Summary_CTB_&amp;A1_a212"/>
      <sheetName val="Exec_Summary12"/>
      <sheetName val="Shopping_list12"/>
      <sheetName val="CTB_Summary12"/>
      <sheetName val="Enablement_Summary12"/>
      <sheetName val="Enablement_works12"/>
      <sheetName val="Basement_Summary12"/>
      <sheetName val="Basement_Elem_Anal12"/>
      <sheetName val="Arrivals_Summary12"/>
      <sheetName val="Arrivals_Elem_Anal12"/>
      <sheetName val="Low_Mezz_Summary12"/>
      <sheetName val="Low_Mezz_Elem_Anal12"/>
      <sheetName val="Retail_Mezz_Summary12"/>
      <sheetName val="Retail_Mezz_Elem_Anal12"/>
      <sheetName val="Dom_Depart_Summary12"/>
      <sheetName val="Dom_Depart_Elem_Anal12"/>
      <sheetName val="Low_roof_Summary12"/>
      <sheetName val="Low_roof_Elem_Anal12"/>
      <sheetName val="Roof_Summary12"/>
      <sheetName val="Roof_Elem_Anal12"/>
      <sheetName val="Envelope_Summary12"/>
      <sheetName val="Envelope_Elem_Anal12"/>
      <sheetName val="Vertical_Trans_Summary12"/>
      <sheetName val="Vert_trans_Elem_Anal12"/>
      <sheetName val="Ext-Gen_Summary12"/>
      <sheetName val="Ext-Gen_Elem_Anal12"/>
      <sheetName val="ACSA_D_Costs_Summary12"/>
      <sheetName val="ACSA_direct_Costs12"/>
      <sheetName val="Baggage_Summary_12"/>
      <sheetName val="ESCAL_EST(BER&amp;CPIX)12"/>
      <sheetName val="Values_for_fees12"/>
      <sheetName val="CTB_Rates12"/>
      <sheetName val="Subcontracts_as_BOQ12"/>
      <sheetName val="A1_A2_Summary12"/>
      <sheetName val="A1_A2_Basement_Summary12"/>
      <sheetName val="A1_A2_Basement_Elem_Anal12"/>
      <sheetName val="A1_A2_Arrivals_Floor_Summary12"/>
      <sheetName val="A1_A2_Arrivals_Floor_Elem_Ana12"/>
      <sheetName val="A1_A2_Mezz_floor_Summary12"/>
      <sheetName val="A1_A2_Mezz_Floor_Elem_Anal12"/>
      <sheetName val="A1_A2Vertical_Trans_Summary12"/>
      <sheetName val="A1_A2Vert_trans_Elem_Anal12"/>
      <sheetName val="A1_A2_ACSA_D_Costs_Summary12"/>
      <sheetName val="A1_A2_ACSA_direct_Costs12"/>
      <sheetName val="A1_A2_Rates12"/>
      <sheetName val="Area_Schedule14"/>
      <sheetName val="Exec_Summary_CTB_&amp;A1_a214"/>
      <sheetName val="Exec_Summary14"/>
      <sheetName val="Shopping_list14"/>
      <sheetName val="CTB_Summary14"/>
      <sheetName val="Enablement_Summary14"/>
      <sheetName val="Enablement_works14"/>
      <sheetName val="Basement_Summary14"/>
      <sheetName val="Basement_Elem_Anal14"/>
      <sheetName val="Arrivals_Summary14"/>
      <sheetName val="Arrivals_Elem_Anal14"/>
      <sheetName val="Low_Mezz_Summary14"/>
      <sheetName val="Low_Mezz_Elem_Anal14"/>
      <sheetName val="Retail_Mezz_Summary14"/>
      <sheetName val="Retail_Mezz_Elem_Anal14"/>
      <sheetName val="Dom_Depart_Summary14"/>
      <sheetName val="Dom_Depart_Elem_Anal14"/>
      <sheetName val="Low_roof_Summary14"/>
      <sheetName val="Low_roof_Elem_Anal14"/>
      <sheetName val="Roof_Summary14"/>
      <sheetName val="Roof_Elem_Anal14"/>
      <sheetName val="Envelope_Summary14"/>
      <sheetName val="Envelope_Elem_Anal14"/>
      <sheetName val="Vertical_Trans_Summary14"/>
      <sheetName val="Vert_trans_Elem_Anal14"/>
      <sheetName val="Ext-Gen_Summary14"/>
      <sheetName val="Ext-Gen_Elem_Anal14"/>
      <sheetName val="ACSA_D_Costs_Summary14"/>
      <sheetName val="ACSA_direct_Costs14"/>
      <sheetName val="Baggage_Summary_14"/>
      <sheetName val="ESCAL_EST(BER&amp;CPIX)14"/>
      <sheetName val="Values_for_fees14"/>
      <sheetName val="CTB_Rates14"/>
      <sheetName val="Subcontracts_as_BOQ14"/>
      <sheetName val="A1_A2_Summary14"/>
      <sheetName val="A1_A2_Basement_Summary14"/>
      <sheetName val="A1_A2_Basement_Elem_Anal14"/>
      <sheetName val="A1_A2_Arrivals_Floor_Summary14"/>
      <sheetName val="A1_A2_Arrivals_Floor_Elem_Ana14"/>
      <sheetName val="A1_A2_Mezz_floor_Summary14"/>
      <sheetName val="A1_A2_Mezz_Floor_Elem_Anal14"/>
      <sheetName val="A1_A2Vertical_Trans_Summary14"/>
      <sheetName val="A1_A2Vert_trans_Elem_Anal14"/>
      <sheetName val="A1_A2_ACSA_D_Costs_Summary14"/>
      <sheetName val="A1_A2_ACSA_direct_Costs14"/>
      <sheetName val="A1_A2_Rates14"/>
      <sheetName val="Area_Schedule16"/>
      <sheetName val="Exec_Summary_CTB_&amp;A1_a216"/>
      <sheetName val="Exec_Summary16"/>
      <sheetName val="Shopping_list16"/>
      <sheetName val="CTB_Summary16"/>
      <sheetName val="Enablement_Summary16"/>
      <sheetName val="Enablement_works16"/>
      <sheetName val="Basement_Summary16"/>
      <sheetName val="Basement_Elem_Anal16"/>
      <sheetName val="Arrivals_Summary16"/>
      <sheetName val="Arrivals_Elem_Anal16"/>
      <sheetName val="Low_Mezz_Summary16"/>
      <sheetName val="Low_Mezz_Elem_Anal16"/>
      <sheetName val="Retail_Mezz_Summary16"/>
      <sheetName val="Retail_Mezz_Elem_Anal16"/>
      <sheetName val="Dom_Depart_Summary16"/>
      <sheetName val="Dom_Depart_Elem_Anal16"/>
      <sheetName val="Low_roof_Summary16"/>
      <sheetName val="Low_roof_Elem_Anal16"/>
      <sheetName val="Roof_Summary16"/>
      <sheetName val="Roof_Elem_Anal16"/>
      <sheetName val="Envelope_Summary16"/>
      <sheetName val="Envelope_Elem_Anal16"/>
      <sheetName val="Vertical_Trans_Summary16"/>
      <sheetName val="Vert_trans_Elem_Anal16"/>
      <sheetName val="Ext-Gen_Summary16"/>
      <sheetName val="Ext-Gen_Elem_Anal16"/>
      <sheetName val="ACSA_D_Costs_Summary16"/>
      <sheetName val="ACSA_direct_Costs16"/>
      <sheetName val="Baggage_Summary_16"/>
      <sheetName val="ESCAL_EST(BER&amp;CPIX)16"/>
      <sheetName val="Values_for_fees16"/>
      <sheetName val="CTB_Rates16"/>
      <sheetName val="Subcontracts_as_BOQ16"/>
      <sheetName val="A1_A2_Summary16"/>
      <sheetName val="A1_A2_Basement_Summary16"/>
      <sheetName val="A1_A2_Basement_Elem_Anal16"/>
      <sheetName val="A1_A2_Arrivals_Floor_Summary16"/>
      <sheetName val="A1_A2_Arrivals_Floor_Elem_Ana16"/>
      <sheetName val="A1_A2_Mezz_floor_Summary16"/>
      <sheetName val="A1_A2_Mezz_Floor_Elem_Anal16"/>
      <sheetName val="A1_A2Vertical_Trans_Summary16"/>
      <sheetName val="A1_A2Vert_trans_Elem_Anal16"/>
      <sheetName val="A1_A2_ACSA_D_Costs_Summary16"/>
      <sheetName val="A1_A2_ACSA_direct_Costs16"/>
      <sheetName val="A1_A2_Rates16"/>
      <sheetName val="Area_Schedule18"/>
      <sheetName val="Exec_Summary_CTB_&amp;A1_a218"/>
      <sheetName val="Exec_Summary18"/>
      <sheetName val="Shopping_list18"/>
      <sheetName val="CTB_Summary18"/>
      <sheetName val="Enablement_Summary18"/>
      <sheetName val="Enablement_works18"/>
      <sheetName val="Basement_Summary18"/>
      <sheetName val="Basement_Elem_Anal18"/>
      <sheetName val="Arrivals_Summary18"/>
      <sheetName val="Arrivals_Elem_Anal18"/>
      <sheetName val="Low_Mezz_Summary18"/>
      <sheetName val="Low_Mezz_Elem_Anal18"/>
      <sheetName val="Retail_Mezz_Summary18"/>
      <sheetName val="Retail_Mezz_Elem_Anal18"/>
      <sheetName val="Dom_Depart_Summary18"/>
      <sheetName val="Dom_Depart_Elem_Anal18"/>
      <sheetName val="Low_roof_Summary18"/>
      <sheetName val="Low_roof_Elem_Anal18"/>
      <sheetName val="Roof_Summary18"/>
      <sheetName val="Roof_Elem_Anal18"/>
      <sheetName val="Envelope_Summary18"/>
      <sheetName val="Envelope_Elem_Anal18"/>
      <sheetName val="Vertical_Trans_Summary18"/>
      <sheetName val="Vert_trans_Elem_Anal18"/>
      <sheetName val="Ext-Gen_Summary18"/>
      <sheetName val="Ext-Gen_Elem_Anal18"/>
      <sheetName val="ACSA_D_Costs_Summary18"/>
      <sheetName val="ACSA_direct_Costs18"/>
      <sheetName val="Baggage_Summary_18"/>
      <sheetName val="ESCAL_EST(BER&amp;CPIX)18"/>
      <sheetName val="Values_for_fees18"/>
      <sheetName val="CTB_Rates18"/>
      <sheetName val="Subcontracts_as_BOQ18"/>
      <sheetName val="A1_A2_Summary18"/>
      <sheetName val="A1_A2_Basement_Summary18"/>
      <sheetName val="A1_A2_Basement_Elem_Anal18"/>
      <sheetName val="A1_A2_Arrivals_Floor_Summary18"/>
      <sheetName val="A1_A2_Arrivals_Floor_Elem_Ana18"/>
      <sheetName val="A1_A2_Mezz_floor_Summary18"/>
      <sheetName val="A1_A2_Mezz_Floor_Elem_Anal18"/>
      <sheetName val="A1_A2Vertical_Trans_Summary18"/>
      <sheetName val="A1_A2Vert_trans_Elem_Anal18"/>
      <sheetName val="A1_A2_ACSA_D_Costs_Summary18"/>
      <sheetName val="A1_A2_ACSA_direct_Costs18"/>
      <sheetName val="A1_A2_Rates18"/>
      <sheetName val="Area_Schedule17"/>
      <sheetName val="Exec_Summary_CTB_&amp;A1_a217"/>
      <sheetName val="Exec_Summary17"/>
      <sheetName val="Shopping_list17"/>
      <sheetName val="CTB_Summary17"/>
      <sheetName val="Enablement_Summary17"/>
      <sheetName val="Enablement_works17"/>
      <sheetName val="Basement_Summary17"/>
      <sheetName val="Basement_Elem_Anal17"/>
      <sheetName val="Arrivals_Summary17"/>
      <sheetName val="Arrivals_Elem_Anal17"/>
      <sheetName val="Low_Mezz_Summary17"/>
      <sheetName val="Low_Mezz_Elem_Anal17"/>
      <sheetName val="Retail_Mezz_Summary17"/>
      <sheetName val="Retail_Mezz_Elem_Anal17"/>
      <sheetName val="Dom_Depart_Summary17"/>
      <sheetName val="Dom_Depart_Elem_Anal17"/>
      <sheetName val="Low_roof_Summary17"/>
      <sheetName val="Low_roof_Elem_Anal17"/>
      <sheetName val="Roof_Summary17"/>
      <sheetName val="Roof_Elem_Anal17"/>
      <sheetName val="Envelope_Summary17"/>
      <sheetName val="Envelope_Elem_Anal17"/>
      <sheetName val="Vertical_Trans_Summary17"/>
      <sheetName val="Vert_trans_Elem_Anal17"/>
      <sheetName val="Ext-Gen_Summary17"/>
      <sheetName val="Ext-Gen_Elem_Anal17"/>
      <sheetName val="ACSA_D_Costs_Summary17"/>
      <sheetName val="ACSA_direct_Costs17"/>
      <sheetName val="Baggage_Summary_17"/>
      <sheetName val="ESCAL_EST(BER&amp;CPIX)17"/>
      <sheetName val="Values_for_fees17"/>
      <sheetName val="CTB_Rates17"/>
      <sheetName val="Subcontracts_as_BOQ17"/>
      <sheetName val="A1_A2_Summary17"/>
      <sheetName val="A1_A2_Basement_Summary17"/>
      <sheetName val="A1_A2_Basement_Elem_Anal17"/>
      <sheetName val="A1_A2_Arrivals_Floor_Summary17"/>
      <sheetName val="A1_A2_Arrivals_Floor_Elem_Ana17"/>
      <sheetName val="A1_A2_Mezz_floor_Summary17"/>
      <sheetName val="A1_A2_Mezz_Floor_Elem_Anal17"/>
      <sheetName val="A1_A2Vertical_Trans_Summary17"/>
      <sheetName val="A1_A2Vert_trans_Elem_Anal17"/>
      <sheetName val="A1_A2_ACSA_D_Costs_Summary17"/>
      <sheetName val="A1_A2_ACSA_direct_Costs17"/>
      <sheetName val="A1_A2_Rates17"/>
      <sheetName val="Area_Schedule19"/>
      <sheetName val="Exec_Summary_CTB_&amp;A1_a219"/>
      <sheetName val="Exec_Summary19"/>
      <sheetName val="Shopping_list19"/>
      <sheetName val="CTB_Summary19"/>
      <sheetName val="Enablement_Summary19"/>
      <sheetName val="Enablement_works19"/>
      <sheetName val="Basement_Summary19"/>
      <sheetName val="Basement_Elem_Anal19"/>
      <sheetName val="Arrivals_Summary19"/>
      <sheetName val="Arrivals_Elem_Anal19"/>
      <sheetName val="Low_Mezz_Summary19"/>
      <sheetName val="Low_Mezz_Elem_Anal19"/>
      <sheetName val="Retail_Mezz_Summary19"/>
      <sheetName val="Retail_Mezz_Elem_Anal19"/>
      <sheetName val="Dom_Depart_Summary19"/>
      <sheetName val="Dom_Depart_Elem_Anal19"/>
      <sheetName val="Low_roof_Summary19"/>
      <sheetName val="Low_roof_Elem_Anal19"/>
      <sheetName val="Roof_Summary19"/>
      <sheetName val="Roof_Elem_Anal19"/>
      <sheetName val="Envelope_Summary19"/>
      <sheetName val="Envelope_Elem_Anal19"/>
      <sheetName val="Vertical_Trans_Summary19"/>
      <sheetName val="Vert_trans_Elem_Anal19"/>
      <sheetName val="Ext-Gen_Summary19"/>
      <sheetName val="Ext-Gen_Elem_Anal19"/>
      <sheetName val="ACSA_D_Costs_Summary19"/>
      <sheetName val="ACSA_direct_Costs19"/>
      <sheetName val="Baggage_Summary_19"/>
      <sheetName val="ESCAL_EST(BER&amp;CPIX)19"/>
      <sheetName val="Values_for_fees19"/>
      <sheetName val="CTB_Rates19"/>
      <sheetName val="Subcontracts_as_BOQ19"/>
      <sheetName val="A1_A2_Summary19"/>
      <sheetName val="A1_A2_Basement_Summary19"/>
      <sheetName val="A1_A2_Basement_Elem_Anal19"/>
      <sheetName val="A1_A2_Arrivals_Floor_Summary19"/>
      <sheetName val="A1_A2_Arrivals_Floor_Elem_Ana19"/>
      <sheetName val="A1_A2_Mezz_floor_Summary19"/>
      <sheetName val="A1_A2_Mezz_Floor_Elem_Anal19"/>
      <sheetName val="A1_A2Vertical_Trans_Summary19"/>
      <sheetName val="A1_A2Vert_trans_Elem_Anal19"/>
      <sheetName val="A1_A2_ACSA_D_Costs_Summary19"/>
      <sheetName val="A1_A2_ACSA_direct_Costs19"/>
      <sheetName val="A1_A2_Rates19"/>
      <sheetName val="Area_Schedule20"/>
      <sheetName val="Exec_Summary_CTB_&amp;A1_a220"/>
      <sheetName val="Exec_Summary20"/>
      <sheetName val="Shopping_list20"/>
      <sheetName val="CTB_Summary20"/>
      <sheetName val="Enablement_Summary20"/>
      <sheetName val="Enablement_works20"/>
      <sheetName val="Basement_Summary20"/>
      <sheetName val="Basement_Elem_Anal20"/>
      <sheetName val="Arrivals_Summary20"/>
      <sheetName val="Arrivals_Elem_Anal20"/>
      <sheetName val="Low_Mezz_Summary20"/>
      <sheetName val="Low_Mezz_Elem_Anal20"/>
      <sheetName val="Retail_Mezz_Summary20"/>
      <sheetName val="Retail_Mezz_Elem_Anal20"/>
      <sheetName val="Dom_Depart_Summary20"/>
      <sheetName val="Dom_Depart_Elem_Anal20"/>
      <sheetName val="Low_roof_Summary20"/>
      <sheetName val="Low_roof_Elem_Anal20"/>
      <sheetName val="Roof_Summary20"/>
      <sheetName val="Roof_Elem_Anal20"/>
      <sheetName val="Envelope_Summary20"/>
      <sheetName val="Envelope_Elem_Anal20"/>
      <sheetName val="Vertical_Trans_Summary20"/>
      <sheetName val="Vert_trans_Elem_Anal20"/>
      <sheetName val="Ext-Gen_Summary20"/>
      <sheetName val="Ext-Gen_Elem_Anal20"/>
      <sheetName val="ACSA_D_Costs_Summary20"/>
      <sheetName val="ACSA_direct_Costs20"/>
      <sheetName val="Baggage_Summary_20"/>
      <sheetName val="ESCAL_EST(BER&amp;CPIX)20"/>
      <sheetName val="Values_for_fees20"/>
      <sheetName val="CTB_Rates20"/>
      <sheetName val="Subcontracts_as_BOQ20"/>
      <sheetName val="A1_A2_Summary20"/>
      <sheetName val="A1_A2_Basement_Summary20"/>
      <sheetName val="A1_A2_Basement_Elem_Anal20"/>
      <sheetName val="A1_A2_Arrivals_Floor_Summary20"/>
      <sheetName val="A1_A2_Arrivals_Floor_Elem_Ana20"/>
      <sheetName val="A1_A2_Mezz_floor_Summary20"/>
      <sheetName val="A1_A2_Mezz_Floor_Elem_Anal20"/>
      <sheetName val="A1_A2Vertical_Trans_Summary20"/>
      <sheetName val="A1_A2Vert_trans_Elem_Anal20"/>
      <sheetName val="A1_A2_ACSA_D_Costs_Summary20"/>
      <sheetName val="A1_A2_ACSA_direct_Costs20"/>
      <sheetName val="A1_A2_Rates20"/>
      <sheetName val="Area_Schedule29"/>
      <sheetName val="Exec_Summary_CTB_&amp;A1_a229"/>
      <sheetName val="Exec_Summary29"/>
      <sheetName val="Shopping_list29"/>
      <sheetName val="CTB_Summary29"/>
      <sheetName val="Enablement_Summary29"/>
      <sheetName val="Enablement_works29"/>
      <sheetName val="Basement_Summary29"/>
      <sheetName val="Basement_Elem_Anal29"/>
      <sheetName val="Arrivals_Summary29"/>
      <sheetName val="Arrivals_Elem_Anal29"/>
      <sheetName val="Low_Mezz_Summary29"/>
      <sheetName val="Low_Mezz_Elem_Anal29"/>
      <sheetName val="Retail_Mezz_Summary29"/>
      <sheetName val="Retail_Mezz_Elem_Anal29"/>
      <sheetName val="Dom_Depart_Summary29"/>
      <sheetName val="Dom_Depart_Elem_Anal29"/>
      <sheetName val="Low_roof_Summary29"/>
      <sheetName val="Low_roof_Elem_Anal29"/>
      <sheetName val="Roof_Summary29"/>
      <sheetName val="Roof_Elem_Anal29"/>
      <sheetName val="Envelope_Summary29"/>
      <sheetName val="Envelope_Elem_Anal29"/>
      <sheetName val="Vertical_Trans_Summary29"/>
      <sheetName val="Vert_trans_Elem_Anal29"/>
      <sheetName val="Ext-Gen_Summary29"/>
      <sheetName val="Ext-Gen_Elem_Anal29"/>
      <sheetName val="ACSA_D_Costs_Summary29"/>
      <sheetName val="ACSA_direct_Costs29"/>
      <sheetName val="Baggage_Summary_29"/>
      <sheetName val="ESCAL_EST(BER&amp;CPIX)29"/>
      <sheetName val="Values_for_fees29"/>
      <sheetName val="CTB_Rates29"/>
      <sheetName val="Subcontracts_as_BOQ29"/>
      <sheetName val="A1_A2_Summary29"/>
      <sheetName val="A1_A2_Basement_Summary29"/>
      <sheetName val="A1_A2_Basement_Elem_Anal29"/>
      <sheetName val="A1_A2_Arrivals_Floor_Summary29"/>
      <sheetName val="A1_A2_Arrivals_Floor_Elem_Ana29"/>
      <sheetName val="A1_A2_Mezz_floor_Summary29"/>
      <sheetName val="A1_A2_Mezz_Floor_Elem_Anal29"/>
      <sheetName val="A1_A2Vertical_Trans_Summary29"/>
      <sheetName val="A1_A2Vert_trans_Elem_Anal29"/>
      <sheetName val="A1_A2_ACSA_D_Costs_Summary29"/>
      <sheetName val="A1_A2_ACSA_direct_Costs29"/>
      <sheetName val="A1_A2_Rates29"/>
      <sheetName val="Area_Schedule21"/>
      <sheetName val="Exec_Summary_CTB_&amp;A1_a221"/>
      <sheetName val="Exec_Summary21"/>
      <sheetName val="Shopping_list21"/>
      <sheetName val="CTB_Summary21"/>
      <sheetName val="Enablement_Summary21"/>
      <sheetName val="Enablement_works21"/>
      <sheetName val="Basement_Summary21"/>
      <sheetName val="Basement_Elem_Anal21"/>
      <sheetName val="Arrivals_Summary21"/>
      <sheetName val="Arrivals_Elem_Anal21"/>
      <sheetName val="Low_Mezz_Summary21"/>
      <sheetName val="Low_Mezz_Elem_Anal21"/>
      <sheetName val="Retail_Mezz_Summary21"/>
      <sheetName val="Retail_Mezz_Elem_Anal21"/>
      <sheetName val="Dom_Depart_Summary21"/>
      <sheetName val="Dom_Depart_Elem_Anal21"/>
      <sheetName val="Low_roof_Summary21"/>
      <sheetName val="Low_roof_Elem_Anal21"/>
      <sheetName val="Roof_Summary21"/>
      <sheetName val="Roof_Elem_Anal21"/>
      <sheetName val="Envelope_Summary21"/>
      <sheetName val="Envelope_Elem_Anal21"/>
      <sheetName val="Vertical_Trans_Summary21"/>
      <sheetName val="Vert_trans_Elem_Anal21"/>
      <sheetName val="Ext-Gen_Summary21"/>
      <sheetName val="Ext-Gen_Elem_Anal21"/>
      <sheetName val="ACSA_D_Costs_Summary21"/>
      <sheetName val="ACSA_direct_Costs21"/>
      <sheetName val="Baggage_Summary_21"/>
      <sheetName val="ESCAL_EST(BER&amp;CPIX)21"/>
      <sheetName val="Values_for_fees21"/>
      <sheetName val="CTB_Rates21"/>
      <sheetName val="Subcontracts_as_BOQ21"/>
      <sheetName val="A1_A2_Summary21"/>
      <sheetName val="A1_A2_Basement_Summary21"/>
      <sheetName val="A1_A2_Basement_Elem_Anal21"/>
      <sheetName val="A1_A2_Arrivals_Floor_Summary21"/>
      <sheetName val="A1_A2_Arrivals_Floor_Elem_Ana21"/>
      <sheetName val="A1_A2_Mezz_floor_Summary21"/>
      <sheetName val="A1_A2_Mezz_Floor_Elem_Anal21"/>
      <sheetName val="A1_A2Vertical_Trans_Summary21"/>
      <sheetName val="A1_A2Vert_trans_Elem_Anal21"/>
      <sheetName val="A1_A2_ACSA_D_Costs_Summary21"/>
      <sheetName val="A1_A2_ACSA_direct_Costs21"/>
      <sheetName val="A1_A2_Rates21"/>
      <sheetName val="Area_Schedule22"/>
      <sheetName val="Exec_Summary_CTB_&amp;A1_a222"/>
      <sheetName val="Exec_Summary22"/>
      <sheetName val="Shopping_list22"/>
      <sheetName val="CTB_Summary22"/>
      <sheetName val="Enablement_Summary22"/>
      <sheetName val="Enablement_works22"/>
      <sheetName val="Basement_Summary22"/>
      <sheetName val="Basement_Elem_Anal22"/>
      <sheetName val="Arrivals_Summary22"/>
      <sheetName val="Arrivals_Elem_Anal22"/>
      <sheetName val="Low_Mezz_Summary22"/>
      <sheetName val="Low_Mezz_Elem_Anal22"/>
      <sheetName val="Retail_Mezz_Summary22"/>
      <sheetName val="Retail_Mezz_Elem_Anal22"/>
      <sheetName val="Dom_Depart_Summary22"/>
      <sheetName val="Dom_Depart_Elem_Anal22"/>
      <sheetName val="Low_roof_Summary22"/>
      <sheetName val="Low_roof_Elem_Anal22"/>
      <sheetName val="Roof_Summary22"/>
      <sheetName val="Roof_Elem_Anal22"/>
      <sheetName val="Envelope_Summary22"/>
      <sheetName val="Envelope_Elem_Anal22"/>
      <sheetName val="Vertical_Trans_Summary22"/>
      <sheetName val="Vert_trans_Elem_Anal22"/>
      <sheetName val="Ext-Gen_Summary22"/>
      <sheetName val="Ext-Gen_Elem_Anal22"/>
      <sheetName val="ACSA_D_Costs_Summary22"/>
      <sheetName val="ACSA_direct_Costs22"/>
      <sheetName val="Baggage_Summary_22"/>
      <sheetName val="ESCAL_EST(BER&amp;CPIX)22"/>
      <sheetName val="Values_for_fees22"/>
      <sheetName val="CTB_Rates22"/>
      <sheetName val="Subcontracts_as_BOQ22"/>
      <sheetName val="A1_A2_Summary22"/>
      <sheetName val="A1_A2_Basement_Summary22"/>
      <sheetName val="A1_A2_Basement_Elem_Anal22"/>
      <sheetName val="A1_A2_Arrivals_Floor_Summary22"/>
      <sheetName val="A1_A2_Arrivals_Floor_Elem_Ana22"/>
      <sheetName val="A1_A2_Mezz_floor_Summary22"/>
      <sheetName val="A1_A2_Mezz_Floor_Elem_Anal22"/>
      <sheetName val="A1_A2Vertical_Trans_Summary22"/>
      <sheetName val="A1_A2Vert_trans_Elem_Anal22"/>
      <sheetName val="A1_A2_ACSA_D_Costs_Summary22"/>
      <sheetName val="A1_A2_ACSA_direct_Costs22"/>
      <sheetName val="A1_A2_Rates22"/>
      <sheetName val="Area_Schedule23"/>
      <sheetName val="Exec_Summary_CTB_&amp;A1_a223"/>
      <sheetName val="Exec_Summary23"/>
      <sheetName val="Shopping_list23"/>
      <sheetName val="CTB_Summary23"/>
      <sheetName val="Enablement_Summary23"/>
      <sheetName val="Enablement_works23"/>
      <sheetName val="Basement_Summary23"/>
      <sheetName val="Basement_Elem_Anal23"/>
      <sheetName val="Arrivals_Summary23"/>
      <sheetName val="Arrivals_Elem_Anal23"/>
      <sheetName val="Low_Mezz_Summary23"/>
      <sheetName val="Low_Mezz_Elem_Anal23"/>
      <sheetName val="Retail_Mezz_Summary23"/>
      <sheetName val="Retail_Mezz_Elem_Anal23"/>
      <sheetName val="Dom_Depart_Summary23"/>
      <sheetName val="Dom_Depart_Elem_Anal23"/>
      <sheetName val="Low_roof_Summary23"/>
      <sheetName val="Low_roof_Elem_Anal23"/>
      <sheetName val="Roof_Summary23"/>
      <sheetName val="Roof_Elem_Anal23"/>
      <sheetName val="Envelope_Summary23"/>
      <sheetName val="Envelope_Elem_Anal23"/>
      <sheetName val="Vertical_Trans_Summary23"/>
      <sheetName val="Vert_trans_Elem_Anal23"/>
      <sheetName val="Ext-Gen_Summary23"/>
      <sheetName val="Ext-Gen_Elem_Anal23"/>
      <sheetName val="ACSA_D_Costs_Summary23"/>
      <sheetName val="ACSA_direct_Costs23"/>
      <sheetName val="Baggage_Summary_23"/>
      <sheetName val="ESCAL_EST(BER&amp;CPIX)23"/>
      <sheetName val="Values_for_fees23"/>
      <sheetName val="CTB_Rates23"/>
      <sheetName val="Subcontracts_as_BOQ23"/>
      <sheetName val="A1_A2_Summary23"/>
      <sheetName val="A1_A2_Basement_Summary23"/>
      <sheetName val="A1_A2_Basement_Elem_Anal23"/>
      <sheetName val="A1_A2_Arrivals_Floor_Summary23"/>
      <sheetName val="A1_A2_Arrivals_Floor_Elem_Ana23"/>
      <sheetName val="A1_A2_Mezz_floor_Summary23"/>
      <sheetName val="A1_A2_Mezz_Floor_Elem_Anal23"/>
      <sheetName val="A1_A2Vertical_Trans_Summary23"/>
      <sheetName val="A1_A2Vert_trans_Elem_Anal23"/>
      <sheetName val="A1_A2_ACSA_D_Costs_Summary23"/>
      <sheetName val="A1_A2_ACSA_direct_Costs23"/>
      <sheetName val="A1_A2_Rates23"/>
      <sheetName val="Area_Schedule24"/>
      <sheetName val="Exec_Summary_CTB_&amp;A1_a224"/>
      <sheetName val="Exec_Summary24"/>
      <sheetName val="Shopping_list24"/>
      <sheetName val="CTB_Summary24"/>
      <sheetName val="Enablement_Summary24"/>
      <sheetName val="Enablement_works24"/>
      <sheetName val="Basement_Summary24"/>
      <sheetName val="Basement_Elem_Anal24"/>
      <sheetName val="Arrivals_Summary24"/>
      <sheetName val="Arrivals_Elem_Anal24"/>
      <sheetName val="Low_Mezz_Summary24"/>
      <sheetName val="Low_Mezz_Elem_Anal24"/>
      <sheetName val="Retail_Mezz_Summary24"/>
      <sheetName val="Retail_Mezz_Elem_Anal24"/>
      <sheetName val="Dom_Depart_Summary24"/>
      <sheetName val="Dom_Depart_Elem_Anal24"/>
      <sheetName val="Low_roof_Summary24"/>
      <sheetName val="Low_roof_Elem_Anal24"/>
      <sheetName val="Roof_Summary24"/>
      <sheetName val="Roof_Elem_Anal24"/>
      <sheetName val="Envelope_Summary24"/>
      <sheetName val="Envelope_Elem_Anal24"/>
      <sheetName val="Vertical_Trans_Summary24"/>
      <sheetName val="Vert_trans_Elem_Anal24"/>
      <sheetName val="Ext-Gen_Summary24"/>
      <sheetName val="Ext-Gen_Elem_Anal24"/>
      <sheetName val="ACSA_D_Costs_Summary24"/>
      <sheetName val="ACSA_direct_Costs24"/>
      <sheetName val="Baggage_Summary_24"/>
      <sheetName val="ESCAL_EST(BER&amp;CPIX)24"/>
      <sheetName val="Values_for_fees24"/>
      <sheetName val="CTB_Rates24"/>
      <sheetName val="Subcontracts_as_BOQ24"/>
      <sheetName val="A1_A2_Summary24"/>
      <sheetName val="A1_A2_Basement_Summary24"/>
      <sheetName val="A1_A2_Basement_Elem_Anal24"/>
      <sheetName val="A1_A2_Arrivals_Floor_Summary24"/>
      <sheetName val="A1_A2_Arrivals_Floor_Elem_Ana24"/>
      <sheetName val="A1_A2_Mezz_floor_Summary24"/>
      <sheetName val="A1_A2_Mezz_Floor_Elem_Anal24"/>
      <sheetName val="A1_A2Vertical_Trans_Summary24"/>
      <sheetName val="A1_A2Vert_trans_Elem_Anal24"/>
      <sheetName val="A1_A2_ACSA_D_Costs_Summary24"/>
      <sheetName val="A1_A2_ACSA_direct_Costs24"/>
      <sheetName val="A1_A2_Rates24"/>
      <sheetName val="Area_Schedule25"/>
      <sheetName val="Exec_Summary_CTB_&amp;A1_a225"/>
      <sheetName val="Exec_Summary25"/>
      <sheetName val="Shopping_list25"/>
      <sheetName val="CTB_Summary25"/>
      <sheetName val="Enablement_Summary25"/>
      <sheetName val="Enablement_works25"/>
      <sheetName val="Basement_Summary25"/>
      <sheetName val="Basement_Elem_Anal25"/>
      <sheetName val="Arrivals_Summary25"/>
      <sheetName val="Arrivals_Elem_Anal25"/>
      <sheetName val="Low_Mezz_Summary25"/>
      <sheetName val="Low_Mezz_Elem_Anal25"/>
      <sheetName val="Retail_Mezz_Summary25"/>
      <sheetName val="Retail_Mezz_Elem_Anal25"/>
      <sheetName val="Dom_Depart_Summary25"/>
      <sheetName val="Dom_Depart_Elem_Anal25"/>
      <sheetName val="Low_roof_Summary25"/>
      <sheetName val="Low_roof_Elem_Anal25"/>
      <sheetName val="Roof_Summary25"/>
      <sheetName val="Roof_Elem_Anal25"/>
      <sheetName val="Envelope_Summary25"/>
      <sheetName val="Envelope_Elem_Anal25"/>
      <sheetName val="Vertical_Trans_Summary25"/>
      <sheetName val="Vert_trans_Elem_Anal25"/>
      <sheetName val="Ext-Gen_Summary25"/>
      <sheetName val="Ext-Gen_Elem_Anal25"/>
      <sheetName val="ACSA_D_Costs_Summary25"/>
      <sheetName val="ACSA_direct_Costs25"/>
      <sheetName val="Baggage_Summary_25"/>
      <sheetName val="ESCAL_EST(BER&amp;CPIX)25"/>
      <sheetName val="Values_for_fees25"/>
      <sheetName val="CTB_Rates25"/>
      <sheetName val="Subcontracts_as_BOQ25"/>
      <sheetName val="A1_A2_Summary25"/>
      <sheetName val="A1_A2_Basement_Summary25"/>
      <sheetName val="A1_A2_Basement_Elem_Anal25"/>
      <sheetName val="A1_A2_Arrivals_Floor_Summary25"/>
      <sheetName val="A1_A2_Arrivals_Floor_Elem_Ana25"/>
      <sheetName val="A1_A2_Mezz_floor_Summary25"/>
      <sheetName val="A1_A2_Mezz_Floor_Elem_Anal25"/>
      <sheetName val="A1_A2Vertical_Trans_Summary25"/>
      <sheetName val="A1_A2Vert_trans_Elem_Anal25"/>
      <sheetName val="A1_A2_ACSA_D_Costs_Summary25"/>
      <sheetName val="A1_A2_ACSA_direct_Costs25"/>
      <sheetName val="A1_A2_Rates25"/>
      <sheetName val="Area_Schedule26"/>
      <sheetName val="Exec_Summary_CTB_&amp;A1_a226"/>
      <sheetName val="Exec_Summary26"/>
      <sheetName val="Shopping_list26"/>
      <sheetName val="CTB_Summary26"/>
      <sheetName val="Enablement_Summary26"/>
      <sheetName val="Enablement_works26"/>
      <sheetName val="Basement_Summary26"/>
      <sheetName val="Basement_Elem_Anal26"/>
      <sheetName val="Arrivals_Summary26"/>
      <sheetName val="Arrivals_Elem_Anal26"/>
      <sheetName val="Low_Mezz_Summary26"/>
      <sheetName val="Low_Mezz_Elem_Anal26"/>
      <sheetName val="Retail_Mezz_Summary26"/>
      <sheetName val="Retail_Mezz_Elem_Anal26"/>
      <sheetName val="Dom_Depart_Summary26"/>
      <sheetName val="Dom_Depart_Elem_Anal26"/>
      <sheetName val="Low_roof_Summary26"/>
      <sheetName val="Low_roof_Elem_Anal26"/>
      <sheetName val="Roof_Summary26"/>
      <sheetName val="Roof_Elem_Anal26"/>
      <sheetName val="Envelope_Summary26"/>
      <sheetName val="Envelope_Elem_Anal26"/>
      <sheetName val="Vertical_Trans_Summary26"/>
      <sheetName val="Vert_trans_Elem_Anal26"/>
      <sheetName val="Ext-Gen_Summary26"/>
      <sheetName val="Ext-Gen_Elem_Anal26"/>
      <sheetName val="ACSA_D_Costs_Summary26"/>
      <sheetName val="ACSA_direct_Costs26"/>
      <sheetName val="Baggage_Summary_26"/>
      <sheetName val="ESCAL_EST(BER&amp;CPIX)26"/>
      <sheetName val="Values_for_fees26"/>
      <sheetName val="CTB_Rates26"/>
      <sheetName val="Subcontracts_as_BOQ26"/>
      <sheetName val="A1_A2_Summary26"/>
      <sheetName val="A1_A2_Basement_Summary26"/>
      <sheetName val="A1_A2_Basement_Elem_Anal26"/>
      <sheetName val="A1_A2_Arrivals_Floor_Summary26"/>
      <sheetName val="A1_A2_Arrivals_Floor_Elem_Ana26"/>
      <sheetName val="A1_A2_Mezz_floor_Summary26"/>
      <sheetName val="A1_A2_Mezz_Floor_Elem_Anal26"/>
      <sheetName val="A1_A2Vertical_Trans_Summary26"/>
      <sheetName val="A1_A2Vert_trans_Elem_Anal26"/>
      <sheetName val="A1_A2_ACSA_D_Costs_Summary26"/>
      <sheetName val="A1_A2_ACSA_direct_Costs26"/>
      <sheetName val="A1_A2_Rates26"/>
      <sheetName val="Area_Schedule27"/>
      <sheetName val="Exec_Summary_CTB_&amp;A1_a227"/>
      <sheetName val="Exec_Summary27"/>
      <sheetName val="Shopping_list27"/>
      <sheetName val="CTB_Summary27"/>
      <sheetName val="Enablement_Summary27"/>
      <sheetName val="Enablement_works27"/>
      <sheetName val="Basement_Summary27"/>
      <sheetName val="Basement_Elem_Anal27"/>
      <sheetName val="Arrivals_Summary27"/>
      <sheetName val="Arrivals_Elem_Anal27"/>
      <sheetName val="Low_Mezz_Summary27"/>
      <sheetName val="Low_Mezz_Elem_Anal27"/>
      <sheetName val="Retail_Mezz_Summary27"/>
      <sheetName val="Retail_Mezz_Elem_Anal27"/>
      <sheetName val="Dom_Depart_Summary27"/>
      <sheetName val="Dom_Depart_Elem_Anal27"/>
      <sheetName val="Low_roof_Summary27"/>
      <sheetName val="Low_roof_Elem_Anal27"/>
      <sheetName val="Roof_Summary27"/>
      <sheetName val="Roof_Elem_Anal27"/>
      <sheetName val="Envelope_Summary27"/>
      <sheetName val="Envelope_Elem_Anal27"/>
      <sheetName val="Vertical_Trans_Summary27"/>
      <sheetName val="Vert_trans_Elem_Anal27"/>
      <sheetName val="Ext-Gen_Summary27"/>
      <sheetName val="Ext-Gen_Elem_Anal27"/>
      <sheetName val="ACSA_D_Costs_Summary27"/>
      <sheetName val="ACSA_direct_Costs27"/>
      <sheetName val="Baggage_Summary_27"/>
      <sheetName val="ESCAL_EST(BER&amp;CPIX)27"/>
      <sheetName val="Values_for_fees27"/>
      <sheetName val="CTB_Rates27"/>
      <sheetName val="Subcontracts_as_BOQ27"/>
      <sheetName val="A1_A2_Summary27"/>
      <sheetName val="A1_A2_Basement_Summary27"/>
      <sheetName val="A1_A2_Basement_Elem_Anal27"/>
      <sheetName val="A1_A2_Arrivals_Floor_Summary27"/>
      <sheetName val="A1_A2_Arrivals_Floor_Elem_Ana27"/>
      <sheetName val="A1_A2_Mezz_floor_Summary27"/>
      <sheetName val="A1_A2_Mezz_Floor_Elem_Anal27"/>
      <sheetName val="A1_A2Vertical_Trans_Summary27"/>
      <sheetName val="A1_A2Vert_trans_Elem_Anal27"/>
      <sheetName val="A1_A2_ACSA_D_Costs_Summary27"/>
      <sheetName val="A1_A2_ACSA_direct_Costs27"/>
      <sheetName val="A1_A2_Rates27"/>
      <sheetName val="Area_Schedule28"/>
      <sheetName val="Exec_Summary_CTB_&amp;A1_a228"/>
      <sheetName val="Exec_Summary28"/>
      <sheetName val="Shopping_list28"/>
      <sheetName val="CTB_Summary28"/>
      <sheetName val="Enablement_Summary28"/>
      <sheetName val="Enablement_works28"/>
      <sheetName val="Basement_Summary28"/>
      <sheetName val="Basement_Elem_Anal28"/>
      <sheetName val="Arrivals_Summary28"/>
      <sheetName val="Arrivals_Elem_Anal28"/>
      <sheetName val="Low_Mezz_Summary28"/>
      <sheetName val="Low_Mezz_Elem_Anal28"/>
      <sheetName val="Retail_Mezz_Summary28"/>
      <sheetName val="Retail_Mezz_Elem_Anal28"/>
      <sheetName val="Dom_Depart_Summary28"/>
      <sheetName val="Dom_Depart_Elem_Anal28"/>
      <sheetName val="Low_roof_Summary28"/>
      <sheetName val="Low_roof_Elem_Anal28"/>
      <sheetName val="Roof_Summary28"/>
      <sheetName val="Roof_Elem_Anal28"/>
      <sheetName val="Envelope_Summary28"/>
      <sheetName val="Envelope_Elem_Anal28"/>
      <sheetName val="Vertical_Trans_Summary28"/>
      <sheetName val="Vert_trans_Elem_Anal28"/>
      <sheetName val="Ext-Gen_Summary28"/>
      <sheetName val="Ext-Gen_Elem_Anal28"/>
      <sheetName val="ACSA_D_Costs_Summary28"/>
      <sheetName val="ACSA_direct_Costs28"/>
      <sheetName val="Baggage_Summary_28"/>
      <sheetName val="ESCAL_EST(BER&amp;CPIX)28"/>
      <sheetName val="Values_for_fees28"/>
      <sheetName val="CTB_Rates28"/>
      <sheetName val="Subcontracts_as_BOQ28"/>
      <sheetName val="A1_A2_Summary28"/>
      <sheetName val="A1_A2_Basement_Summary28"/>
      <sheetName val="A1_A2_Basement_Elem_Anal28"/>
      <sheetName val="A1_A2_Arrivals_Floor_Summary28"/>
      <sheetName val="A1_A2_Arrivals_Floor_Elem_Ana28"/>
      <sheetName val="A1_A2_Mezz_floor_Summary28"/>
      <sheetName val="A1_A2_Mezz_Floor_Elem_Anal28"/>
      <sheetName val="A1_A2Vertical_Trans_Summary28"/>
      <sheetName val="A1_A2Vert_trans_Elem_Anal28"/>
      <sheetName val="A1_A2_ACSA_D_Costs_Summary28"/>
      <sheetName val="A1_A2_ACSA_direct_Costs28"/>
      <sheetName val="A1_A2_Rates28"/>
      <sheetName val="Area_Schedule30"/>
      <sheetName val="Exec_Summary_CTB_&amp;A1_a230"/>
      <sheetName val="Exec_Summary30"/>
      <sheetName val="Shopping_list30"/>
      <sheetName val="CTB_Summary30"/>
      <sheetName val="Enablement_Summary30"/>
      <sheetName val="Enablement_works30"/>
      <sheetName val="Basement_Summary30"/>
      <sheetName val="Basement_Elem_Anal30"/>
      <sheetName val="Arrivals_Summary30"/>
      <sheetName val="Arrivals_Elem_Anal30"/>
      <sheetName val="Low_Mezz_Summary30"/>
      <sheetName val="Low_Mezz_Elem_Anal30"/>
      <sheetName val="Retail_Mezz_Summary30"/>
      <sheetName val="Retail_Mezz_Elem_Anal30"/>
      <sheetName val="Dom_Depart_Summary30"/>
      <sheetName val="Dom_Depart_Elem_Anal30"/>
      <sheetName val="Low_roof_Summary30"/>
      <sheetName val="Low_roof_Elem_Anal30"/>
      <sheetName val="Roof_Summary30"/>
      <sheetName val="Roof_Elem_Anal30"/>
      <sheetName val="Envelope_Summary30"/>
      <sheetName val="Envelope_Elem_Anal30"/>
      <sheetName val="Vertical_Trans_Summary30"/>
      <sheetName val="Vert_trans_Elem_Anal30"/>
      <sheetName val="Ext-Gen_Summary30"/>
      <sheetName val="Ext-Gen_Elem_Anal30"/>
      <sheetName val="ACSA_D_Costs_Summary30"/>
      <sheetName val="ACSA_direct_Costs30"/>
      <sheetName val="Baggage_Summary_30"/>
      <sheetName val="ESCAL_EST(BER&amp;CPIX)30"/>
      <sheetName val="Values_for_fees30"/>
      <sheetName val="CTB_Rates30"/>
      <sheetName val="Subcontracts_as_BOQ30"/>
      <sheetName val="A1_A2_Summary30"/>
      <sheetName val="A1_A2_Basement_Summary30"/>
      <sheetName val="A1_A2_Basement_Elem_Anal30"/>
      <sheetName val="A1_A2_Arrivals_Floor_Summary30"/>
      <sheetName val="A1_A2_Arrivals_Floor_Elem_Ana30"/>
      <sheetName val="A1_A2_Mezz_floor_Summary30"/>
      <sheetName val="A1_A2_Mezz_Floor_Elem_Anal30"/>
      <sheetName val="A1_A2Vertical_Trans_Summary30"/>
      <sheetName val="A1_A2Vert_trans_Elem_Anal30"/>
      <sheetName val="A1_A2_ACSA_D_Costs_Summary30"/>
      <sheetName val="A1_A2_ACSA_direct_Costs30"/>
      <sheetName val="A1_A2_Rates30"/>
      <sheetName val="Area_Schedule31"/>
      <sheetName val="Exec_Summary_CTB_&amp;A1_a231"/>
      <sheetName val="Exec_Summary31"/>
      <sheetName val="Shopping_list31"/>
      <sheetName val="CTB_Summary31"/>
      <sheetName val="Enablement_Summary31"/>
      <sheetName val="Enablement_works31"/>
      <sheetName val="Basement_Summary31"/>
      <sheetName val="Basement_Elem_Anal31"/>
      <sheetName val="Arrivals_Summary31"/>
      <sheetName val="Arrivals_Elem_Anal31"/>
      <sheetName val="Low_Mezz_Summary31"/>
      <sheetName val="Low_Mezz_Elem_Anal31"/>
      <sheetName val="Retail_Mezz_Summary31"/>
      <sheetName val="Retail_Mezz_Elem_Anal31"/>
      <sheetName val="Dom_Depart_Summary31"/>
      <sheetName val="Dom_Depart_Elem_Anal31"/>
      <sheetName val="Low_roof_Summary31"/>
      <sheetName val="Low_roof_Elem_Anal31"/>
      <sheetName val="Roof_Summary31"/>
      <sheetName val="Roof_Elem_Anal31"/>
      <sheetName val="Envelope_Summary31"/>
      <sheetName val="Envelope_Elem_Anal31"/>
      <sheetName val="Vertical_Trans_Summary31"/>
      <sheetName val="Vert_trans_Elem_Anal31"/>
      <sheetName val="Ext-Gen_Summary31"/>
      <sheetName val="Ext-Gen_Elem_Anal31"/>
      <sheetName val="ACSA_D_Costs_Summary31"/>
      <sheetName val="ACSA_direct_Costs31"/>
      <sheetName val="Baggage_Summary_31"/>
      <sheetName val="ESCAL_EST(BER&amp;CPIX)31"/>
      <sheetName val="Values_for_fees31"/>
      <sheetName val="CTB_Rates31"/>
      <sheetName val="Subcontracts_as_BOQ31"/>
      <sheetName val="A1_A2_Summary31"/>
      <sheetName val="A1_A2_Basement_Summary31"/>
      <sheetName val="A1_A2_Basement_Elem_Anal31"/>
      <sheetName val="A1_A2_Arrivals_Floor_Summary31"/>
      <sheetName val="A1_A2_Arrivals_Floor_Elem_Ana31"/>
      <sheetName val="A1_A2_Mezz_floor_Summary31"/>
      <sheetName val="A1_A2_Mezz_Floor_Elem_Anal31"/>
      <sheetName val="A1_A2Vertical_Trans_Summary31"/>
      <sheetName val="A1_A2Vert_trans_Elem_Anal31"/>
      <sheetName val="A1_A2_ACSA_D_Costs_Summary31"/>
      <sheetName val="A1_A2_ACSA_direct_Costs31"/>
      <sheetName val="A1_A2_Rates31"/>
      <sheetName val="Area_Schedule32"/>
      <sheetName val="Exec_Summary_CTB_&amp;A1_a232"/>
      <sheetName val="Exec_Summary32"/>
      <sheetName val="Shopping_list32"/>
      <sheetName val="CTB_Summary32"/>
      <sheetName val="Enablement_Summary32"/>
      <sheetName val="Enablement_works32"/>
      <sheetName val="Basement_Summary32"/>
      <sheetName val="Basement_Elem_Anal32"/>
      <sheetName val="Arrivals_Summary32"/>
      <sheetName val="Arrivals_Elem_Anal32"/>
      <sheetName val="Low_Mezz_Summary32"/>
      <sheetName val="Low_Mezz_Elem_Anal32"/>
      <sheetName val="Retail_Mezz_Summary32"/>
      <sheetName val="Retail_Mezz_Elem_Anal32"/>
      <sheetName val="Dom_Depart_Summary32"/>
      <sheetName val="Dom_Depart_Elem_Anal32"/>
      <sheetName val="Low_roof_Summary32"/>
      <sheetName val="Low_roof_Elem_Anal32"/>
      <sheetName val="Roof_Summary32"/>
      <sheetName val="Roof_Elem_Anal32"/>
      <sheetName val="Envelope_Summary32"/>
      <sheetName val="Envelope_Elem_Anal32"/>
      <sheetName val="Vertical_Trans_Summary32"/>
      <sheetName val="Vert_trans_Elem_Anal32"/>
      <sheetName val="Ext-Gen_Summary32"/>
      <sheetName val="Ext-Gen_Elem_Anal32"/>
      <sheetName val="ACSA_D_Costs_Summary32"/>
      <sheetName val="ACSA_direct_Costs32"/>
      <sheetName val="Baggage_Summary_32"/>
      <sheetName val="ESCAL_EST(BER&amp;CPIX)32"/>
      <sheetName val="Values_for_fees32"/>
      <sheetName val="CTB_Rates32"/>
      <sheetName val="Subcontracts_as_BOQ32"/>
      <sheetName val="A1_A2_Summary32"/>
      <sheetName val="A1_A2_Basement_Summary32"/>
      <sheetName val="A1_A2_Basement_Elem_Anal32"/>
      <sheetName val="A1_A2_Arrivals_Floor_Summary32"/>
      <sheetName val="A1_A2_Arrivals_Floor_Elem_Ana32"/>
      <sheetName val="A1_A2_Mezz_floor_Summary32"/>
      <sheetName val="A1_A2_Mezz_Floor_Elem_Anal32"/>
      <sheetName val="A1_A2Vertical_Trans_Summary32"/>
      <sheetName val="A1_A2Vert_trans_Elem_Anal32"/>
      <sheetName val="A1_A2_ACSA_D_Costs_Summary32"/>
      <sheetName val="A1_A2_ACSA_direct_Costs32"/>
      <sheetName val="A1_A2_Rates32"/>
      <sheetName val="Area_Schedule33"/>
      <sheetName val="Exec_Summary_CTB_&amp;A1_a233"/>
      <sheetName val="Exec_Summary33"/>
      <sheetName val="Shopping_list33"/>
      <sheetName val="CTB_Summary33"/>
      <sheetName val="Enablement_Summary33"/>
      <sheetName val="Enablement_works33"/>
      <sheetName val="Basement_Summary33"/>
      <sheetName val="Basement_Elem_Anal33"/>
      <sheetName val="Arrivals_Summary33"/>
      <sheetName val="Arrivals_Elem_Anal33"/>
      <sheetName val="Low_Mezz_Summary33"/>
      <sheetName val="Low_Mezz_Elem_Anal33"/>
      <sheetName val="Retail_Mezz_Summary33"/>
      <sheetName val="Retail_Mezz_Elem_Anal33"/>
      <sheetName val="Dom_Depart_Summary33"/>
      <sheetName val="Dom_Depart_Elem_Anal33"/>
      <sheetName val="Low_roof_Summary33"/>
      <sheetName val="Low_roof_Elem_Anal33"/>
      <sheetName val="Roof_Summary33"/>
      <sheetName val="Roof_Elem_Anal33"/>
      <sheetName val="Envelope_Summary33"/>
      <sheetName val="Envelope_Elem_Anal33"/>
      <sheetName val="Vertical_Trans_Summary33"/>
      <sheetName val="Vert_trans_Elem_Anal33"/>
      <sheetName val="Ext-Gen_Summary33"/>
      <sheetName val="Ext-Gen_Elem_Anal33"/>
      <sheetName val="ACSA_D_Costs_Summary33"/>
      <sheetName val="ACSA_direct_Costs33"/>
      <sheetName val="Baggage_Summary_33"/>
      <sheetName val="ESCAL_EST(BER&amp;CPIX)33"/>
      <sheetName val="Values_for_fees33"/>
      <sheetName val="CTB_Rates33"/>
      <sheetName val="Subcontracts_as_BOQ33"/>
      <sheetName val="A1_A2_Summary33"/>
      <sheetName val="A1_A2_Basement_Summary33"/>
      <sheetName val="A1_A2_Basement_Elem_Anal33"/>
      <sheetName val="A1_A2_Arrivals_Floor_Summary33"/>
      <sheetName val="A1_A2_Arrivals_Floor_Elem_Ana33"/>
      <sheetName val="A1_A2_Mezz_floor_Summary33"/>
      <sheetName val="A1_A2_Mezz_Floor_Elem_Anal33"/>
      <sheetName val="A1_A2Vertical_Trans_Summary33"/>
      <sheetName val="A1_A2Vert_trans_Elem_Anal33"/>
      <sheetName val="A1_A2_ACSA_D_Costs_Summary33"/>
      <sheetName val="A1_A2_ACSA_direct_Costs33"/>
      <sheetName val="A1_A2_Rates33"/>
      <sheetName val="Area_Schedule35"/>
      <sheetName val="Exec_Summary_CTB_&amp;A1_a235"/>
      <sheetName val="Exec_Summary35"/>
      <sheetName val="Shopping_list35"/>
      <sheetName val="CTB_Summary35"/>
      <sheetName val="Enablement_Summary35"/>
      <sheetName val="Enablement_works35"/>
      <sheetName val="Basement_Summary35"/>
      <sheetName val="Basement_Elem_Anal35"/>
      <sheetName val="Arrivals_Summary35"/>
      <sheetName val="Arrivals_Elem_Anal35"/>
      <sheetName val="Low_Mezz_Summary35"/>
      <sheetName val="Low_Mezz_Elem_Anal35"/>
      <sheetName val="Retail_Mezz_Summary35"/>
      <sheetName val="Retail_Mezz_Elem_Anal35"/>
      <sheetName val="Dom_Depart_Summary35"/>
      <sheetName val="Dom_Depart_Elem_Anal35"/>
      <sheetName val="Low_roof_Summary35"/>
      <sheetName val="Low_roof_Elem_Anal35"/>
      <sheetName val="Roof_Summary35"/>
      <sheetName val="Roof_Elem_Anal35"/>
      <sheetName val="Envelope_Summary35"/>
      <sheetName val="Envelope_Elem_Anal35"/>
      <sheetName val="Vertical_Trans_Summary35"/>
      <sheetName val="Vert_trans_Elem_Anal35"/>
      <sheetName val="Ext-Gen_Summary35"/>
      <sheetName val="Ext-Gen_Elem_Anal35"/>
      <sheetName val="ACSA_D_Costs_Summary35"/>
      <sheetName val="ACSA_direct_Costs35"/>
      <sheetName val="Baggage_Summary_35"/>
      <sheetName val="ESCAL_EST(BER&amp;CPIX)35"/>
      <sheetName val="Values_for_fees35"/>
      <sheetName val="CTB_Rates35"/>
      <sheetName val="Subcontracts_as_BOQ35"/>
      <sheetName val="A1_A2_Summary35"/>
      <sheetName val="A1_A2_Basement_Summary35"/>
      <sheetName val="A1_A2_Basement_Elem_Anal35"/>
      <sheetName val="A1_A2_Arrivals_Floor_Summary35"/>
      <sheetName val="A1_A2_Arrivals_Floor_Elem_Ana35"/>
      <sheetName val="A1_A2_Mezz_floor_Summary35"/>
      <sheetName val="A1_A2_Mezz_Floor_Elem_Anal35"/>
      <sheetName val="A1_A2Vertical_Trans_Summary35"/>
      <sheetName val="A1_A2Vert_trans_Elem_Anal35"/>
      <sheetName val="A1_A2_ACSA_D_Costs_Summary35"/>
      <sheetName val="A1_A2_ACSA_direct_Costs35"/>
      <sheetName val="A1_A2_Rates35"/>
      <sheetName val="Area_Schedule40"/>
      <sheetName val="Exec_Summary_CTB_&amp;A1_a240"/>
      <sheetName val="Exec_Summary40"/>
      <sheetName val="Shopping_list40"/>
      <sheetName val="CTB_Summary40"/>
      <sheetName val="Enablement_Summary40"/>
      <sheetName val="Enablement_works40"/>
      <sheetName val="Basement_Summary40"/>
      <sheetName val="Basement_Elem_Anal40"/>
      <sheetName val="Arrivals_Summary40"/>
      <sheetName val="Arrivals_Elem_Anal40"/>
      <sheetName val="Low_Mezz_Summary40"/>
      <sheetName val="Low_Mezz_Elem_Anal40"/>
      <sheetName val="Retail_Mezz_Summary40"/>
      <sheetName val="Retail_Mezz_Elem_Anal40"/>
      <sheetName val="Dom_Depart_Summary40"/>
      <sheetName val="Dom_Depart_Elem_Anal40"/>
      <sheetName val="Low_roof_Summary40"/>
      <sheetName val="Low_roof_Elem_Anal40"/>
      <sheetName val="Roof_Summary40"/>
      <sheetName val="Roof_Elem_Anal40"/>
      <sheetName val="Envelope_Summary40"/>
      <sheetName val="Envelope_Elem_Anal40"/>
      <sheetName val="Vertical_Trans_Summary40"/>
      <sheetName val="Vert_trans_Elem_Anal40"/>
      <sheetName val="Ext-Gen_Summary40"/>
      <sheetName val="Ext-Gen_Elem_Anal40"/>
      <sheetName val="ACSA_D_Costs_Summary40"/>
      <sheetName val="ACSA_direct_Costs40"/>
      <sheetName val="Baggage_Summary_40"/>
      <sheetName val="ESCAL_EST(BER&amp;CPIX)40"/>
      <sheetName val="Values_for_fees40"/>
      <sheetName val="CTB_Rates40"/>
      <sheetName val="Subcontracts_as_BOQ40"/>
      <sheetName val="A1_A2_Summary40"/>
      <sheetName val="A1_A2_Basement_Summary40"/>
      <sheetName val="A1_A2_Basement_Elem_Anal40"/>
      <sheetName val="A1_A2_Arrivals_Floor_Summary40"/>
      <sheetName val="A1_A2_Arrivals_Floor_Elem_Ana40"/>
      <sheetName val="A1_A2_Mezz_floor_Summary40"/>
      <sheetName val="A1_A2_Mezz_Floor_Elem_Anal40"/>
      <sheetName val="A1_A2Vertical_Trans_Summary40"/>
      <sheetName val="A1_A2Vert_trans_Elem_Anal40"/>
      <sheetName val="A1_A2_ACSA_D_Costs_Summary40"/>
      <sheetName val="A1_A2_ACSA_direct_Costs40"/>
      <sheetName val="A1_A2_Rates40"/>
      <sheetName val="Area_Schedule38"/>
      <sheetName val="Exec_Summary_CTB_&amp;A1_a238"/>
      <sheetName val="Exec_Summary38"/>
      <sheetName val="Shopping_list38"/>
      <sheetName val="CTB_Summary38"/>
      <sheetName val="Enablement_Summary38"/>
      <sheetName val="Enablement_works38"/>
      <sheetName val="Basement_Summary38"/>
      <sheetName val="Basement_Elem_Anal38"/>
      <sheetName val="Arrivals_Summary38"/>
      <sheetName val="Arrivals_Elem_Anal38"/>
      <sheetName val="Low_Mezz_Summary38"/>
      <sheetName val="Low_Mezz_Elem_Anal38"/>
      <sheetName val="Retail_Mezz_Summary38"/>
      <sheetName val="Retail_Mezz_Elem_Anal38"/>
      <sheetName val="Dom_Depart_Summary38"/>
      <sheetName val="Dom_Depart_Elem_Anal38"/>
      <sheetName val="Low_roof_Summary38"/>
      <sheetName val="Low_roof_Elem_Anal38"/>
      <sheetName val="Roof_Summary38"/>
      <sheetName val="Roof_Elem_Anal38"/>
      <sheetName val="Envelope_Summary38"/>
      <sheetName val="Envelope_Elem_Anal38"/>
      <sheetName val="Vertical_Trans_Summary38"/>
      <sheetName val="Vert_trans_Elem_Anal38"/>
      <sheetName val="Ext-Gen_Summary38"/>
      <sheetName val="Ext-Gen_Elem_Anal38"/>
      <sheetName val="ACSA_D_Costs_Summary38"/>
      <sheetName val="ACSA_direct_Costs38"/>
      <sheetName val="Baggage_Summary_38"/>
      <sheetName val="ESCAL_EST(BER&amp;CPIX)38"/>
      <sheetName val="Values_for_fees38"/>
      <sheetName val="CTB_Rates38"/>
      <sheetName val="Subcontracts_as_BOQ38"/>
      <sheetName val="A1_A2_Summary38"/>
      <sheetName val="A1_A2_Basement_Summary38"/>
      <sheetName val="A1_A2_Basement_Elem_Anal38"/>
      <sheetName val="A1_A2_Arrivals_Floor_Summary38"/>
      <sheetName val="A1_A2_Arrivals_Floor_Elem_Ana38"/>
      <sheetName val="A1_A2_Mezz_floor_Summary38"/>
      <sheetName val="A1_A2_Mezz_Floor_Elem_Anal38"/>
      <sheetName val="A1_A2Vertical_Trans_Summary38"/>
      <sheetName val="A1_A2Vert_trans_Elem_Anal38"/>
      <sheetName val="A1_A2_ACSA_D_Costs_Summary38"/>
      <sheetName val="A1_A2_ACSA_direct_Costs38"/>
      <sheetName val="A1_A2_Rates38"/>
      <sheetName val="Area_Schedule36"/>
      <sheetName val="Exec_Summary_CTB_&amp;A1_a236"/>
      <sheetName val="Exec_Summary36"/>
      <sheetName val="Shopping_list36"/>
      <sheetName val="CTB_Summary36"/>
      <sheetName val="Enablement_Summary36"/>
      <sheetName val="Enablement_works36"/>
      <sheetName val="Basement_Summary36"/>
      <sheetName val="Basement_Elem_Anal36"/>
      <sheetName val="Arrivals_Summary36"/>
      <sheetName val="Arrivals_Elem_Anal36"/>
      <sheetName val="Low_Mezz_Summary36"/>
      <sheetName val="Low_Mezz_Elem_Anal36"/>
      <sheetName val="Retail_Mezz_Summary36"/>
      <sheetName val="Retail_Mezz_Elem_Anal36"/>
      <sheetName val="Dom_Depart_Summary36"/>
      <sheetName val="Dom_Depart_Elem_Anal36"/>
      <sheetName val="Low_roof_Summary36"/>
      <sheetName val="Low_roof_Elem_Anal36"/>
      <sheetName val="Roof_Summary36"/>
      <sheetName val="Roof_Elem_Anal36"/>
      <sheetName val="Envelope_Summary36"/>
      <sheetName val="Envelope_Elem_Anal36"/>
      <sheetName val="Vertical_Trans_Summary36"/>
      <sheetName val="Vert_trans_Elem_Anal36"/>
      <sheetName val="Ext-Gen_Summary36"/>
      <sheetName val="Ext-Gen_Elem_Anal36"/>
      <sheetName val="ACSA_D_Costs_Summary36"/>
      <sheetName val="ACSA_direct_Costs36"/>
      <sheetName val="Baggage_Summary_36"/>
      <sheetName val="ESCAL_EST(BER&amp;CPIX)36"/>
      <sheetName val="Values_for_fees36"/>
      <sheetName val="CTB_Rates36"/>
      <sheetName val="Subcontracts_as_BOQ36"/>
      <sheetName val="A1_A2_Summary36"/>
      <sheetName val="A1_A2_Basement_Summary36"/>
      <sheetName val="A1_A2_Basement_Elem_Anal36"/>
      <sheetName val="A1_A2_Arrivals_Floor_Summary36"/>
      <sheetName val="A1_A2_Arrivals_Floor_Elem_Ana36"/>
      <sheetName val="A1_A2_Mezz_floor_Summary36"/>
      <sheetName val="A1_A2_Mezz_Floor_Elem_Anal36"/>
      <sheetName val="A1_A2Vertical_Trans_Summary36"/>
      <sheetName val="A1_A2Vert_trans_Elem_Anal36"/>
      <sheetName val="A1_A2_ACSA_D_Costs_Summary36"/>
      <sheetName val="A1_A2_ACSA_direct_Costs36"/>
      <sheetName val="A1_A2_Rates36"/>
      <sheetName val="Area_Schedule37"/>
      <sheetName val="Exec_Summary_CTB_&amp;A1_a237"/>
      <sheetName val="Exec_Summary37"/>
      <sheetName val="Shopping_list37"/>
      <sheetName val="CTB_Summary37"/>
      <sheetName val="Enablement_Summary37"/>
      <sheetName val="Enablement_works37"/>
      <sheetName val="Basement_Summary37"/>
      <sheetName val="Basement_Elem_Anal37"/>
      <sheetName val="Arrivals_Summary37"/>
      <sheetName val="Arrivals_Elem_Anal37"/>
      <sheetName val="Low_Mezz_Summary37"/>
      <sheetName val="Low_Mezz_Elem_Anal37"/>
      <sheetName val="Retail_Mezz_Summary37"/>
      <sheetName val="Retail_Mezz_Elem_Anal37"/>
      <sheetName val="Dom_Depart_Summary37"/>
      <sheetName val="Dom_Depart_Elem_Anal37"/>
      <sheetName val="Low_roof_Summary37"/>
      <sheetName val="Low_roof_Elem_Anal37"/>
      <sheetName val="Roof_Summary37"/>
      <sheetName val="Roof_Elem_Anal37"/>
      <sheetName val="Envelope_Summary37"/>
      <sheetName val="Envelope_Elem_Anal37"/>
      <sheetName val="Vertical_Trans_Summary37"/>
      <sheetName val="Vert_trans_Elem_Anal37"/>
      <sheetName val="Ext-Gen_Summary37"/>
      <sheetName val="Ext-Gen_Elem_Anal37"/>
      <sheetName val="ACSA_D_Costs_Summary37"/>
      <sheetName val="ACSA_direct_Costs37"/>
      <sheetName val="Baggage_Summary_37"/>
      <sheetName val="ESCAL_EST(BER&amp;CPIX)37"/>
      <sheetName val="Values_for_fees37"/>
      <sheetName val="CTB_Rates37"/>
      <sheetName val="Subcontracts_as_BOQ37"/>
      <sheetName val="A1_A2_Summary37"/>
      <sheetName val="A1_A2_Basement_Summary37"/>
      <sheetName val="A1_A2_Basement_Elem_Anal37"/>
      <sheetName val="A1_A2_Arrivals_Floor_Summary37"/>
      <sheetName val="A1_A2_Arrivals_Floor_Elem_Ana37"/>
      <sheetName val="A1_A2_Mezz_floor_Summary37"/>
      <sheetName val="A1_A2_Mezz_Floor_Elem_Anal37"/>
      <sheetName val="A1_A2Vertical_Trans_Summary37"/>
      <sheetName val="A1_A2Vert_trans_Elem_Anal37"/>
      <sheetName val="A1_A2_ACSA_D_Costs_Summary37"/>
      <sheetName val="A1_A2_ACSA_direct_Costs37"/>
      <sheetName val="A1_A2_Rates37"/>
      <sheetName val="Area_Schedule39"/>
      <sheetName val="Exec_Summary_CTB_&amp;A1_a239"/>
      <sheetName val="Exec_Summary39"/>
      <sheetName val="Shopping_list39"/>
      <sheetName val="CTB_Summary39"/>
      <sheetName val="Enablement_Summary39"/>
      <sheetName val="Enablement_works39"/>
      <sheetName val="Basement_Summary39"/>
      <sheetName val="Basement_Elem_Anal39"/>
      <sheetName val="Arrivals_Summary39"/>
      <sheetName val="Arrivals_Elem_Anal39"/>
      <sheetName val="Low_Mezz_Summary39"/>
      <sheetName val="Low_Mezz_Elem_Anal39"/>
      <sheetName val="Retail_Mezz_Summary39"/>
      <sheetName val="Retail_Mezz_Elem_Anal39"/>
      <sheetName val="Dom_Depart_Summary39"/>
      <sheetName val="Dom_Depart_Elem_Anal39"/>
      <sheetName val="Low_roof_Summary39"/>
      <sheetName val="Low_roof_Elem_Anal39"/>
      <sheetName val="Roof_Summary39"/>
      <sheetName val="Roof_Elem_Anal39"/>
      <sheetName val="Envelope_Summary39"/>
      <sheetName val="Envelope_Elem_Anal39"/>
      <sheetName val="Vertical_Trans_Summary39"/>
      <sheetName val="Vert_trans_Elem_Anal39"/>
      <sheetName val="Ext-Gen_Summary39"/>
      <sheetName val="Ext-Gen_Elem_Anal39"/>
      <sheetName val="ACSA_D_Costs_Summary39"/>
      <sheetName val="ACSA_direct_Costs39"/>
      <sheetName val="Baggage_Summary_39"/>
      <sheetName val="ESCAL_EST(BER&amp;CPIX)39"/>
      <sheetName val="Values_for_fees39"/>
      <sheetName val="CTB_Rates39"/>
      <sheetName val="Subcontracts_as_BOQ39"/>
      <sheetName val="A1_A2_Summary39"/>
      <sheetName val="A1_A2_Basement_Summary39"/>
      <sheetName val="A1_A2_Basement_Elem_Anal39"/>
      <sheetName val="A1_A2_Arrivals_Floor_Summary39"/>
      <sheetName val="A1_A2_Arrivals_Floor_Elem_Ana39"/>
      <sheetName val="A1_A2_Mezz_floor_Summary39"/>
      <sheetName val="A1_A2_Mezz_Floor_Elem_Anal39"/>
      <sheetName val="A1_A2Vertical_Trans_Summary39"/>
      <sheetName val="A1_A2Vert_trans_Elem_Anal39"/>
      <sheetName val="A1_A2_ACSA_D_Costs_Summary39"/>
      <sheetName val="A1_A2_ACSA_direct_Costs39"/>
      <sheetName val="A1_A2_Rates39"/>
      <sheetName val="Area_Schedule42"/>
      <sheetName val="Exec_Summary_CTB_&amp;A1_a242"/>
      <sheetName val="Exec_Summary42"/>
      <sheetName val="Shopping_list42"/>
      <sheetName val="CTB_Summary42"/>
      <sheetName val="Enablement_Summary42"/>
      <sheetName val="Enablement_works42"/>
      <sheetName val="Basement_Summary42"/>
      <sheetName val="Basement_Elem_Anal42"/>
      <sheetName val="Arrivals_Summary42"/>
      <sheetName val="Arrivals_Elem_Anal42"/>
      <sheetName val="Low_Mezz_Summary42"/>
      <sheetName val="Low_Mezz_Elem_Anal42"/>
      <sheetName val="Retail_Mezz_Summary42"/>
      <sheetName val="Retail_Mezz_Elem_Anal42"/>
      <sheetName val="Dom_Depart_Summary42"/>
      <sheetName val="Dom_Depart_Elem_Anal42"/>
      <sheetName val="Low_roof_Summary42"/>
      <sheetName val="Low_roof_Elem_Anal42"/>
      <sheetName val="Roof_Summary42"/>
      <sheetName val="Roof_Elem_Anal42"/>
      <sheetName val="Envelope_Summary42"/>
      <sheetName val="Envelope_Elem_Anal42"/>
      <sheetName val="Vertical_Trans_Summary42"/>
      <sheetName val="Vert_trans_Elem_Anal42"/>
      <sheetName val="Ext-Gen_Summary42"/>
      <sheetName val="Ext-Gen_Elem_Anal42"/>
      <sheetName val="ACSA_D_Costs_Summary42"/>
      <sheetName val="ACSA_direct_Costs42"/>
      <sheetName val="Baggage_Summary_42"/>
      <sheetName val="ESCAL_EST(BER&amp;CPIX)42"/>
      <sheetName val="Values_for_fees42"/>
      <sheetName val="CTB_Rates42"/>
      <sheetName val="Subcontracts_as_BOQ42"/>
      <sheetName val="A1_A2_Summary42"/>
      <sheetName val="A1_A2_Basement_Summary42"/>
      <sheetName val="A1_A2_Basement_Elem_Anal42"/>
      <sheetName val="A1_A2_Arrivals_Floor_Summary42"/>
      <sheetName val="A1_A2_Arrivals_Floor_Elem_Ana42"/>
      <sheetName val="A1_A2_Mezz_floor_Summary42"/>
      <sheetName val="A1_A2_Mezz_Floor_Elem_Anal42"/>
      <sheetName val="A1_A2Vertical_Trans_Summary42"/>
      <sheetName val="A1_A2Vert_trans_Elem_Anal42"/>
      <sheetName val="A1_A2_ACSA_D_Costs_Summary42"/>
      <sheetName val="A1_A2_ACSA_direct_Costs42"/>
      <sheetName val="A1_A2_Rates42"/>
      <sheetName val="Area_Schedule41"/>
      <sheetName val="Exec_Summary_CTB_&amp;A1_a241"/>
      <sheetName val="Exec_Summary41"/>
      <sheetName val="Shopping_list41"/>
      <sheetName val="CTB_Summary41"/>
      <sheetName val="Enablement_Summary41"/>
      <sheetName val="Enablement_works41"/>
      <sheetName val="Basement_Summary41"/>
      <sheetName val="Basement_Elem_Anal41"/>
      <sheetName val="Arrivals_Summary41"/>
      <sheetName val="Arrivals_Elem_Anal41"/>
      <sheetName val="Low_Mezz_Summary41"/>
      <sheetName val="Low_Mezz_Elem_Anal41"/>
      <sheetName val="Retail_Mezz_Summary41"/>
      <sheetName val="Retail_Mezz_Elem_Anal41"/>
      <sheetName val="Dom_Depart_Summary41"/>
      <sheetName val="Dom_Depart_Elem_Anal41"/>
      <sheetName val="Low_roof_Summary41"/>
      <sheetName val="Low_roof_Elem_Anal41"/>
      <sheetName val="Roof_Summary41"/>
      <sheetName val="Roof_Elem_Anal41"/>
      <sheetName val="Envelope_Summary41"/>
      <sheetName val="Envelope_Elem_Anal41"/>
      <sheetName val="Vertical_Trans_Summary41"/>
      <sheetName val="Vert_trans_Elem_Anal41"/>
      <sheetName val="Ext-Gen_Summary41"/>
      <sheetName val="Ext-Gen_Elem_Anal41"/>
      <sheetName val="ACSA_D_Costs_Summary41"/>
      <sheetName val="ACSA_direct_Costs41"/>
      <sheetName val="Baggage_Summary_41"/>
      <sheetName val="ESCAL_EST(BER&amp;CPIX)41"/>
      <sheetName val="Values_for_fees41"/>
      <sheetName val="CTB_Rates41"/>
      <sheetName val="Subcontracts_as_BOQ41"/>
      <sheetName val="A1_A2_Summary41"/>
      <sheetName val="A1_A2_Basement_Summary41"/>
      <sheetName val="A1_A2_Basement_Elem_Anal41"/>
      <sheetName val="A1_A2_Arrivals_Floor_Summary41"/>
      <sheetName val="A1_A2_Arrivals_Floor_Elem_Ana41"/>
      <sheetName val="A1_A2_Mezz_floor_Summary41"/>
      <sheetName val="A1_A2_Mezz_Floor_Elem_Anal41"/>
      <sheetName val="A1_A2Vertical_Trans_Summary41"/>
      <sheetName val="A1_A2Vert_trans_Elem_Anal41"/>
      <sheetName val="A1_A2_ACSA_D_Costs_Summary41"/>
      <sheetName val="A1_A2_ACSA_direct_Costs41"/>
      <sheetName val="A1_A2_Rates41"/>
      <sheetName val="Area_Schedule43"/>
      <sheetName val="Exec_Summary_CTB_&amp;A1_a243"/>
      <sheetName val="Exec_Summary43"/>
      <sheetName val="Shopping_list43"/>
      <sheetName val="CTB_Summary43"/>
      <sheetName val="Enablement_Summary43"/>
      <sheetName val="Enablement_works43"/>
      <sheetName val="Basement_Summary43"/>
      <sheetName val="Basement_Elem_Anal43"/>
      <sheetName val="Arrivals_Summary43"/>
      <sheetName val="Arrivals_Elem_Anal43"/>
      <sheetName val="Low_Mezz_Summary43"/>
      <sheetName val="Low_Mezz_Elem_Anal43"/>
      <sheetName val="Retail_Mezz_Summary43"/>
      <sheetName val="Retail_Mezz_Elem_Anal43"/>
      <sheetName val="Dom_Depart_Summary43"/>
      <sheetName val="Dom_Depart_Elem_Anal43"/>
      <sheetName val="Low_roof_Summary43"/>
      <sheetName val="Low_roof_Elem_Anal43"/>
      <sheetName val="Roof_Summary43"/>
      <sheetName val="Roof_Elem_Anal43"/>
      <sheetName val="Envelope_Summary43"/>
      <sheetName val="Envelope_Elem_Anal43"/>
      <sheetName val="Vertical_Trans_Summary43"/>
      <sheetName val="Vert_trans_Elem_Anal43"/>
      <sheetName val="Ext-Gen_Summary43"/>
      <sheetName val="Ext-Gen_Elem_Anal43"/>
      <sheetName val="ACSA_D_Costs_Summary43"/>
      <sheetName val="ACSA_direct_Costs43"/>
      <sheetName val="Baggage_Summary_43"/>
      <sheetName val="ESCAL_EST(BER&amp;CPIX)43"/>
      <sheetName val="Values_for_fees43"/>
      <sheetName val="CTB_Rates43"/>
      <sheetName val="Subcontracts_as_BOQ43"/>
      <sheetName val="A1_A2_Summary43"/>
      <sheetName val="A1_A2_Basement_Summary43"/>
      <sheetName val="A1_A2_Basement_Elem_Anal43"/>
      <sheetName val="A1_A2_Arrivals_Floor_Summary43"/>
      <sheetName val="A1_A2_Arrivals_Floor_Elem_Ana43"/>
      <sheetName val="A1_A2_Mezz_floor_Summary43"/>
      <sheetName val="A1_A2_Mezz_Floor_Elem_Anal43"/>
      <sheetName val="A1_A2Vertical_Trans_Summary43"/>
      <sheetName val="A1_A2Vert_trans_Elem_Anal43"/>
      <sheetName val="A1_A2_ACSA_D_Costs_Summary43"/>
      <sheetName val="A1_A2_ACSA_direct_Costs43"/>
      <sheetName val="A1_A2_Rates43"/>
      <sheetName val="Area_Schedule46"/>
      <sheetName val="Exec_Summary_CTB_&amp;A1_a246"/>
      <sheetName val="Exec_Summary46"/>
      <sheetName val="Shopping_list46"/>
      <sheetName val="CTB_Summary46"/>
      <sheetName val="Enablement_Summary46"/>
      <sheetName val="Enablement_works46"/>
      <sheetName val="Basement_Summary46"/>
      <sheetName val="Basement_Elem_Anal46"/>
      <sheetName val="Arrivals_Summary46"/>
      <sheetName val="Arrivals_Elem_Anal46"/>
      <sheetName val="Low_Mezz_Summary46"/>
      <sheetName val="Low_Mezz_Elem_Anal46"/>
      <sheetName val="Retail_Mezz_Summary46"/>
      <sheetName val="Retail_Mezz_Elem_Anal46"/>
      <sheetName val="Dom_Depart_Summary46"/>
      <sheetName val="Dom_Depart_Elem_Anal46"/>
      <sheetName val="Low_roof_Summary46"/>
      <sheetName val="Low_roof_Elem_Anal46"/>
      <sheetName val="Roof_Summary46"/>
      <sheetName val="Roof_Elem_Anal46"/>
      <sheetName val="Envelope_Summary46"/>
      <sheetName val="Envelope_Elem_Anal46"/>
      <sheetName val="Vertical_Trans_Summary46"/>
      <sheetName val="Vert_trans_Elem_Anal46"/>
      <sheetName val="Ext-Gen_Summary46"/>
      <sheetName val="Ext-Gen_Elem_Anal46"/>
      <sheetName val="ACSA_D_Costs_Summary46"/>
      <sheetName val="ACSA_direct_Costs46"/>
      <sheetName val="Baggage_Summary_46"/>
      <sheetName val="ESCAL_EST(BER&amp;CPIX)46"/>
      <sheetName val="Values_for_fees46"/>
      <sheetName val="CTB_Rates46"/>
      <sheetName val="Subcontracts_as_BOQ46"/>
      <sheetName val="A1_A2_Summary46"/>
      <sheetName val="A1_A2_Basement_Summary46"/>
      <sheetName val="A1_A2_Basement_Elem_Anal46"/>
      <sheetName val="A1_A2_Arrivals_Floor_Summary46"/>
      <sheetName val="A1_A2_Arrivals_Floor_Elem_Ana46"/>
      <sheetName val="A1_A2_Mezz_floor_Summary46"/>
      <sheetName val="A1_A2_Mezz_Floor_Elem_Anal46"/>
      <sheetName val="A1_A2Vertical_Trans_Summary46"/>
      <sheetName val="A1_A2Vert_trans_Elem_Anal46"/>
      <sheetName val="A1_A2_ACSA_D_Costs_Summary46"/>
      <sheetName val="A1_A2_ACSA_direct_Costs46"/>
      <sheetName val="A1_A2_Rates46"/>
      <sheetName val="Area_Schedule45"/>
      <sheetName val="Exec_Summary_CTB_&amp;A1_a245"/>
      <sheetName val="Exec_Summary45"/>
      <sheetName val="Shopping_list45"/>
      <sheetName val="CTB_Summary45"/>
      <sheetName val="Enablement_Summary45"/>
      <sheetName val="Enablement_works45"/>
      <sheetName val="Basement_Summary45"/>
      <sheetName val="Basement_Elem_Anal45"/>
      <sheetName val="Arrivals_Summary45"/>
      <sheetName val="Arrivals_Elem_Anal45"/>
      <sheetName val="Low_Mezz_Summary45"/>
      <sheetName val="Low_Mezz_Elem_Anal45"/>
      <sheetName val="Retail_Mezz_Summary45"/>
      <sheetName val="Retail_Mezz_Elem_Anal45"/>
      <sheetName val="Dom_Depart_Summary45"/>
      <sheetName val="Dom_Depart_Elem_Anal45"/>
      <sheetName val="Low_roof_Summary45"/>
      <sheetName val="Low_roof_Elem_Anal45"/>
      <sheetName val="Roof_Summary45"/>
      <sheetName val="Roof_Elem_Anal45"/>
      <sheetName val="Envelope_Summary45"/>
      <sheetName val="Envelope_Elem_Anal45"/>
      <sheetName val="Vertical_Trans_Summary45"/>
      <sheetName val="Vert_trans_Elem_Anal45"/>
      <sheetName val="Ext-Gen_Summary45"/>
      <sheetName val="Ext-Gen_Elem_Anal45"/>
      <sheetName val="ACSA_D_Costs_Summary45"/>
      <sheetName val="ACSA_direct_Costs45"/>
      <sheetName val="Baggage_Summary_45"/>
      <sheetName val="ESCAL_EST(BER&amp;CPIX)45"/>
      <sheetName val="Values_for_fees45"/>
      <sheetName val="CTB_Rates45"/>
      <sheetName val="Subcontracts_as_BOQ45"/>
      <sheetName val="A1_A2_Summary45"/>
      <sheetName val="A1_A2_Basement_Summary45"/>
      <sheetName val="A1_A2_Basement_Elem_Anal45"/>
      <sheetName val="A1_A2_Arrivals_Floor_Summary45"/>
      <sheetName val="A1_A2_Arrivals_Floor_Elem_Ana45"/>
      <sheetName val="A1_A2_Mezz_floor_Summary45"/>
      <sheetName val="A1_A2_Mezz_Floor_Elem_Anal45"/>
      <sheetName val="A1_A2Vertical_Trans_Summary45"/>
      <sheetName val="A1_A2Vert_trans_Elem_Anal45"/>
      <sheetName val="A1_A2_ACSA_D_Costs_Summary45"/>
      <sheetName val="A1_A2_ACSA_direct_Costs45"/>
      <sheetName val="A1_A2_Rates45"/>
      <sheetName val="Area_Schedule44"/>
      <sheetName val="Exec_Summary_CTB_&amp;A1_a244"/>
      <sheetName val="Exec_Summary44"/>
      <sheetName val="Shopping_list44"/>
      <sheetName val="CTB_Summary44"/>
      <sheetName val="Enablement_Summary44"/>
      <sheetName val="Enablement_works44"/>
      <sheetName val="Basement_Summary44"/>
      <sheetName val="Basement_Elem_Anal44"/>
      <sheetName val="Arrivals_Summary44"/>
      <sheetName val="Arrivals_Elem_Anal44"/>
      <sheetName val="Low_Mezz_Summary44"/>
      <sheetName val="Low_Mezz_Elem_Anal44"/>
      <sheetName val="Retail_Mezz_Summary44"/>
      <sheetName val="Retail_Mezz_Elem_Anal44"/>
      <sheetName val="Dom_Depart_Summary44"/>
      <sheetName val="Dom_Depart_Elem_Anal44"/>
      <sheetName val="Low_roof_Summary44"/>
      <sheetName val="Low_roof_Elem_Anal44"/>
      <sheetName val="Roof_Summary44"/>
      <sheetName val="Roof_Elem_Anal44"/>
      <sheetName val="Envelope_Summary44"/>
      <sheetName val="Envelope_Elem_Anal44"/>
      <sheetName val="Vertical_Trans_Summary44"/>
      <sheetName val="Vert_trans_Elem_Anal44"/>
      <sheetName val="Ext-Gen_Summary44"/>
      <sheetName val="Ext-Gen_Elem_Anal44"/>
      <sheetName val="ACSA_D_Costs_Summary44"/>
      <sheetName val="ACSA_direct_Costs44"/>
      <sheetName val="Baggage_Summary_44"/>
      <sheetName val="ESCAL_EST(BER&amp;CPIX)44"/>
      <sheetName val="Values_for_fees44"/>
      <sheetName val="CTB_Rates44"/>
      <sheetName val="Subcontracts_as_BOQ44"/>
      <sheetName val="A1_A2_Summary44"/>
      <sheetName val="A1_A2_Basement_Summary44"/>
      <sheetName val="A1_A2_Basement_Elem_Anal44"/>
      <sheetName val="A1_A2_Arrivals_Floor_Summary44"/>
      <sheetName val="A1_A2_Arrivals_Floor_Elem_Ana44"/>
      <sheetName val="A1_A2_Mezz_floor_Summary44"/>
      <sheetName val="A1_A2_Mezz_Floor_Elem_Anal44"/>
      <sheetName val="A1_A2Vertical_Trans_Summary44"/>
      <sheetName val="A1_A2Vert_trans_Elem_Anal44"/>
      <sheetName val="A1_A2_ACSA_D_Costs_Summary44"/>
      <sheetName val="A1_A2_ACSA_direct_Costs44"/>
      <sheetName val="A1_A2_Rates44"/>
      <sheetName val="Area_Schedule48"/>
      <sheetName val="Exec_Summary_CTB_&amp;A1_a248"/>
      <sheetName val="Exec_Summary48"/>
      <sheetName val="Shopping_list48"/>
      <sheetName val="CTB_Summary48"/>
      <sheetName val="Enablement_Summary48"/>
      <sheetName val="Enablement_works48"/>
      <sheetName val="Basement_Summary48"/>
      <sheetName val="Basement_Elem_Anal48"/>
      <sheetName val="Arrivals_Summary48"/>
      <sheetName val="Arrivals_Elem_Anal48"/>
      <sheetName val="Low_Mezz_Summary48"/>
      <sheetName val="Low_Mezz_Elem_Anal48"/>
      <sheetName val="Retail_Mezz_Summary48"/>
      <sheetName val="Retail_Mezz_Elem_Anal48"/>
      <sheetName val="Dom_Depart_Summary48"/>
      <sheetName val="Dom_Depart_Elem_Anal48"/>
      <sheetName val="Low_roof_Summary48"/>
      <sheetName val="Low_roof_Elem_Anal48"/>
      <sheetName val="Roof_Summary48"/>
      <sheetName val="Roof_Elem_Anal48"/>
      <sheetName val="Envelope_Summary48"/>
      <sheetName val="Envelope_Elem_Anal48"/>
      <sheetName val="Vertical_Trans_Summary48"/>
      <sheetName val="Vert_trans_Elem_Anal48"/>
      <sheetName val="Ext-Gen_Summary48"/>
      <sheetName val="Ext-Gen_Elem_Anal48"/>
      <sheetName val="ACSA_D_Costs_Summary48"/>
      <sheetName val="ACSA_direct_Costs48"/>
      <sheetName val="Baggage_Summary_48"/>
      <sheetName val="ESCAL_EST(BER&amp;CPIX)48"/>
      <sheetName val="Values_for_fees48"/>
      <sheetName val="CTB_Rates48"/>
      <sheetName val="Subcontracts_as_BOQ48"/>
      <sheetName val="A1_A2_Summary48"/>
      <sheetName val="A1_A2_Basement_Summary48"/>
      <sheetName val="A1_A2_Basement_Elem_Anal48"/>
      <sheetName val="A1_A2_Arrivals_Floor_Summary48"/>
      <sheetName val="A1_A2_Arrivals_Floor_Elem_Ana48"/>
      <sheetName val="A1_A2_Mezz_floor_Summary48"/>
      <sheetName val="A1_A2_Mezz_Floor_Elem_Anal48"/>
      <sheetName val="A1_A2Vertical_Trans_Summary48"/>
      <sheetName val="A1_A2Vert_trans_Elem_Anal48"/>
      <sheetName val="A1_A2_ACSA_D_Costs_Summary48"/>
      <sheetName val="A1_A2_ACSA_direct_Costs48"/>
      <sheetName val="A1_A2_Rates48"/>
      <sheetName val="Area_Schedule47"/>
      <sheetName val="Exec_Summary_CTB_&amp;A1_a247"/>
      <sheetName val="Exec_Summary47"/>
      <sheetName val="Shopping_list47"/>
      <sheetName val="CTB_Summary47"/>
      <sheetName val="Enablement_Summary47"/>
      <sheetName val="Enablement_works47"/>
      <sheetName val="Basement_Summary47"/>
      <sheetName val="Basement_Elem_Anal47"/>
      <sheetName val="Arrivals_Summary47"/>
      <sheetName val="Arrivals_Elem_Anal47"/>
      <sheetName val="Low_Mezz_Summary47"/>
      <sheetName val="Low_Mezz_Elem_Anal47"/>
      <sheetName val="Retail_Mezz_Summary47"/>
      <sheetName val="Retail_Mezz_Elem_Anal47"/>
      <sheetName val="Dom_Depart_Summary47"/>
      <sheetName val="Dom_Depart_Elem_Anal47"/>
      <sheetName val="Low_roof_Summary47"/>
      <sheetName val="Low_roof_Elem_Anal47"/>
      <sheetName val="Roof_Summary47"/>
      <sheetName val="Roof_Elem_Anal47"/>
      <sheetName val="Envelope_Summary47"/>
      <sheetName val="Envelope_Elem_Anal47"/>
      <sheetName val="Vertical_Trans_Summary47"/>
      <sheetName val="Vert_trans_Elem_Anal47"/>
      <sheetName val="Ext-Gen_Summary47"/>
      <sheetName val="Ext-Gen_Elem_Anal47"/>
      <sheetName val="ACSA_D_Costs_Summary47"/>
      <sheetName val="ACSA_direct_Costs47"/>
      <sheetName val="Baggage_Summary_47"/>
      <sheetName val="ESCAL_EST(BER&amp;CPIX)47"/>
      <sheetName val="Values_for_fees47"/>
      <sheetName val="CTB_Rates47"/>
      <sheetName val="Subcontracts_as_BOQ47"/>
      <sheetName val="A1_A2_Summary47"/>
      <sheetName val="A1_A2_Basement_Summary47"/>
      <sheetName val="A1_A2_Basement_Elem_Anal47"/>
      <sheetName val="A1_A2_Arrivals_Floor_Summary47"/>
      <sheetName val="A1_A2_Arrivals_Floor_Elem_Ana47"/>
      <sheetName val="A1_A2_Mezz_floor_Summary47"/>
      <sheetName val="A1_A2_Mezz_Floor_Elem_Anal47"/>
      <sheetName val="A1_A2Vertical_Trans_Summary47"/>
      <sheetName val="A1_A2Vert_trans_Elem_Anal47"/>
      <sheetName val="A1_A2_ACSA_D_Costs_Summary47"/>
      <sheetName val="A1_A2_ACSA_direct_Costs47"/>
      <sheetName val="A1_A2_Rates47"/>
      <sheetName val="Area_Schedule49"/>
      <sheetName val="Exec_Summary_CTB_&amp;A1_a249"/>
      <sheetName val="Exec_Summary49"/>
      <sheetName val="Shopping_list49"/>
      <sheetName val="CTB_Summary49"/>
      <sheetName val="Enablement_Summary49"/>
      <sheetName val="Enablement_works49"/>
      <sheetName val="Basement_Summary49"/>
      <sheetName val="Basement_Elem_Anal49"/>
      <sheetName val="Arrivals_Summary49"/>
      <sheetName val="Arrivals_Elem_Anal49"/>
      <sheetName val="Low_Mezz_Summary49"/>
      <sheetName val="Low_Mezz_Elem_Anal49"/>
      <sheetName val="Retail_Mezz_Summary49"/>
      <sheetName val="Retail_Mezz_Elem_Anal49"/>
      <sheetName val="Dom_Depart_Summary49"/>
      <sheetName val="Dom_Depart_Elem_Anal49"/>
      <sheetName val="Low_roof_Summary49"/>
      <sheetName val="Low_roof_Elem_Anal49"/>
      <sheetName val="Roof_Summary49"/>
      <sheetName val="Roof_Elem_Anal49"/>
      <sheetName val="Envelope_Summary49"/>
      <sheetName val="Envelope_Elem_Anal49"/>
      <sheetName val="Vertical_Trans_Summary49"/>
      <sheetName val="Vert_trans_Elem_Anal49"/>
      <sheetName val="Ext-Gen_Summary49"/>
      <sheetName val="Ext-Gen_Elem_Anal49"/>
      <sheetName val="ACSA_D_Costs_Summary49"/>
      <sheetName val="ACSA_direct_Costs49"/>
      <sheetName val="Baggage_Summary_49"/>
      <sheetName val="ESCAL_EST(BER&amp;CPIX)49"/>
      <sheetName val="Values_for_fees49"/>
      <sheetName val="CTB_Rates49"/>
      <sheetName val="Subcontracts_as_BOQ49"/>
      <sheetName val="A1_A2_Summary49"/>
      <sheetName val="A1_A2_Basement_Summary49"/>
      <sheetName val="A1_A2_Basement_Elem_Anal49"/>
      <sheetName val="A1_A2_Arrivals_Floor_Summary49"/>
      <sheetName val="A1_A2_Arrivals_Floor_Elem_Ana49"/>
      <sheetName val="A1_A2_Mezz_floor_Summary49"/>
      <sheetName val="A1_A2_Mezz_Floor_Elem_Anal49"/>
      <sheetName val="A1_A2Vertical_Trans_Summary49"/>
      <sheetName val="A1_A2Vert_trans_Elem_Anal49"/>
      <sheetName val="A1_A2_ACSA_D_Costs_Summary49"/>
      <sheetName val="A1_A2_ACSA_direct_Costs49"/>
      <sheetName val="A1_A2_Rates49"/>
      <sheetName val="Area_Schedule50"/>
      <sheetName val="Exec_Summary_CTB_&amp;A1_a250"/>
      <sheetName val="Exec_Summary50"/>
      <sheetName val="Shopping_list50"/>
      <sheetName val="CTB_Summary50"/>
      <sheetName val="Enablement_Summary50"/>
      <sheetName val="Enablement_works50"/>
      <sheetName val="Basement_Summary50"/>
      <sheetName val="Basement_Elem_Anal50"/>
      <sheetName val="Arrivals_Summary50"/>
      <sheetName val="Arrivals_Elem_Anal50"/>
      <sheetName val="Low_Mezz_Summary50"/>
      <sheetName val="Low_Mezz_Elem_Anal50"/>
      <sheetName val="Retail_Mezz_Summary50"/>
      <sheetName val="Retail_Mezz_Elem_Anal50"/>
      <sheetName val="Dom_Depart_Summary50"/>
      <sheetName val="Dom_Depart_Elem_Anal50"/>
      <sheetName val="Low_roof_Summary50"/>
      <sheetName val="Low_roof_Elem_Anal50"/>
      <sheetName val="Roof_Summary50"/>
      <sheetName val="Roof_Elem_Anal50"/>
      <sheetName val="Envelope_Summary50"/>
      <sheetName val="Envelope_Elem_Anal50"/>
      <sheetName val="Vertical_Trans_Summary50"/>
      <sheetName val="Vert_trans_Elem_Anal50"/>
      <sheetName val="Ext-Gen_Summary50"/>
      <sheetName val="Ext-Gen_Elem_Anal50"/>
      <sheetName val="ACSA_D_Costs_Summary50"/>
      <sheetName val="ACSA_direct_Costs50"/>
      <sheetName val="Baggage_Summary_50"/>
      <sheetName val="ESCAL_EST(BER&amp;CPIX)50"/>
      <sheetName val="Values_for_fees50"/>
      <sheetName val="CTB_Rates50"/>
      <sheetName val="Subcontracts_as_BOQ50"/>
      <sheetName val="A1_A2_Summary50"/>
      <sheetName val="A1_A2_Basement_Summary50"/>
      <sheetName val="A1_A2_Basement_Elem_Anal50"/>
      <sheetName val="A1_A2_Arrivals_Floor_Summary50"/>
      <sheetName val="A1_A2_Arrivals_Floor_Elem_Ana50"/>
      <sheetName val="A1_A2_Mezz_floor_Summary50"/>
      <sheetName val="A1_A2_Mezz_Floor_Elem_Anal50"/>
      <sheetName val="A1_A2Vertical_Trans_Summary50"/>
      <sheetName val="A1_A2Vert_trans_Elem_Anal50"/>
      <sheetName val="A1_A2_ACSA_D_Costs_Summary50"/>
      <sheetName val="A1_A2_ACSA_direct_Costs50"/>
      <sheetName val="A1_A2_Rates50"/>
      <sheetName val="Area_Schedule51"/>
      <sheetName val="Exec_Summary_CTB_&amp;A1_a251"/>
      <sheetName val="Exec_Summary51"/>
      <sheetName val="Shopping_list51"/>
      <sheetName val="CTB_Summary51"/>
      <sheetName val="Enablement_Summary51"/>
      <sheetName val="Enablement_works51"/>
      <sheetName val="Basement_Summary51"/>
      <sheetName val="Basement_Elem_Anal51"/>
      <sheetName val="Arrivals_Summary51"/>
      <sheetName val="Arrivals_Elem_Anal51"/>
      <sheetName val="Low_Mezz_Summary51"/>
      <sheetName val="Low_Mezz_Elem_Anal51"/>
      <sheetName val="Retail_Mezz_Summary51"/>
      <sheetName val="Retail_Mezz_Elem_Anal51"/>
      <sheetName val="Dom_Depart_Summary51"/>
      <sheetName val="Dom_Depart_Elem_Anal51"/>
      <sheetName val="Low_roof_Summary51"/>
      <sheetName val="Low_roof_Elem_Anal51"/>
      <sheetName val="Roof_Summary51"/>
      <sheetName val="Roof_Elem_Anal51"/>
      <sheetName val="Envelope_Summary51"/>
      <sheetName val="Envelope_Elem_Anal51"/>
      <sheetName val="Vertical_Trans_Summary51"/>
      <sheetName val="Vert_trans_Elem_Anal51"/>
      <sheetName val="Ext-Gen_Summary51"/>
      <sheetName val="Ext-Gen_Elem_Anal51"/>
      <sheetName val="ACSA_D_Costs_Summary51"/>
      <sheetName val="ACSA_direct_Costs51"/>
      <sheetName val="Baggage_Summary_51"/>
      <sheetName val="ESCAL_EST(BER&amp;CPIX)51"/>
      <sheetName val="Values_for_fees51"/>
      <sheetName val="CTB_Rates51"/>
      <sheetName val="Subcontracts_as_BOQ51"/>
      <sheetName val="A1_A2_Summary51"/>
      <sheetName val="A1_A2_Basement_Summary51"/>
      <sheetName val="A1_A2_Basement_Elem_Anal51"/>
      <sheetName val="A1_A2_Arrivals_Floor_Summary51"/>
      <sheetName val="A1_A2_Arrivals_Floor_Elem_Ana51"/>
      <sheetName val="A1_A2_Mezz_floor_Summary51"/>
      <sheetName val="A1_A2_Mezz_Floor_Elem_Anal51"/>
      <sheetName val="A1_A2Vertical_Trans_Summary51"/>
      <sheetName val="A1_A2Vert_trans_Elem_Anal51"/>
      <sheetName val="A1_A2_ACSA_D_Costs_Summary51"/>
      <sheetName val="A1_A2_ACSA_direct_Costs51"/>
      <sheetName val="A1_A2_Rates51"/>
      <sheetName val="Area_Schedule52"/>
      <sheetName val="Exec_Summary_CTB_&amp;A1_a252"/>
      <sheetName val="Exec_Summary52"/>
      <sheetName val="Shopping_list52"/>
      <sheetName val="CTB_Summary52"/>
      <sheetName val="Enablement_Summary52"/>
      <sheetName val="Enablement_works52"/>
      <sheetName val="Basement_Summary52"/>
      <sheetName val="Basement_Elem_Anal52"/>
      <sheetName val="Arrivals_Summary52"/>
      <sheetName val="Arrivals_Elem_Anal52"/>
      <sheetName val="Low_Mezz_Summary52"/>
      <sheetName val="Low_Mezz_Elem_Anal52"/>
      <sheetName val="Retail_Mezz_Summary52"/>
      <sheetName val="Retail_Mezz_Elem_Anal52"/>
      <sheetName val="Dom_Depart_Summary52"/>
      <sheetName val="Dom_Depart_Elem_Anal52"/>
      <sheetName val="Low_roof_Summary52"/>
      <sheetName val="Low_roof_Elem_Anal52"/>
      <sheetName val="Roof_Summary52"/>
      <sheetName val="Roof_Elem_Anal52"/>
      <sheetName val="Envelope_Summary52"/>
      <sheetName val="Envelope_Elem_Anal52"/>
      <sheetName val="Vertical_Trans_Summary52"/>
      <sheetName val="Vert_trans_Elem_Anal52"/>
      <sheetName val="Ext-Gen_Summary52"/>
      <sheetName val="Ext-Gen_Elem_Anal52"/>
      <sheetName val="ACSA_D_Costs_Summary52"/>
      <sheetName val="ACSA_direct_Costs52"/>
      <sheetName val="Baggage_Summary_52"/>
      <sheetName val="ESCAL_EST(BER&amp;CPIX)52"/>
      <sheetName val="Values_for_fees52"/>
      <sheetName val="CTB_Rates52"/>
      <sheetName val="Subcontracts_as_BOQ52"/>
      <sheetName val="A1_A2_Summary52"/>
      <sheetName val="A1_A2_Basement_Summary52"/>
      <sheetName val="A1_A2_Basement_Elem_Anal52"/>
      <sheetName val="A1_A2_Arrivals_Floor_Summary52"/>
      <sheetName val="A1_A2_Arrivals_Floor_Elem_Ana52"/>
      <sheetName val="A1_A2_Mezz_floor_Summary52"/>
      <sheetName val="A1_A2_Mezz_Floor_Elem_Anal52"/>
      <sheetName val="A1_A2Vertical_Trans_Summary52"/>
      <sheetName val="A1_A2Vert_trans_Elem_Anal52"/>
      <sheetName val="A1_A2_ACSA_D_Costs_Summary52"/>
      <sheetName val="A1_A2_ACSA_direct_Costs52"/>
      <sheetName val="A1_A2_Rates52"/>
      <sheetName val="Area_Schedule53"/>
      <sheetName val="Exec_Summary_CTB_&amp;A1_a253"/>
      <sheetName val="Exec_Summary53"/>
      <sheetName val="Shopping_list53"/>
      <sheetName val="CTB_Summary53"/>
      <sheetName val="Enablement_Summary53"/>
      <sheetName val="Enablement_works53"/>
      <sheetName val="Basement_Summary53"/>
      <sheetName val="Basement_Elem_Anal53"/>
      <sheetName val="Arrivals_Summary53"/>
      <sheetName val="Arrivals_Elem_Anal53"/>
      <sheetName val="Low_Mezz_Summary53"/>
      <sheetName val="Low_Mezz_Elem_Anal53"/>
      <sheetName val="Retail_Mezz_Summary53"/>
      <sheetName val="Retail_Mezz_Elem_Anal53"/>
      <sheetName val="Dom_Depart_Summary53"/>
      <sheetName val="Dom_Depart_Elem_Anal53"/>
      <sheetName val="Low_roof_Summary53"/>
      <sheetName val="Low_roof_Elem_Anal53"/>
      <sheetName val="Roof_Summary53"/>
      <sheetName val="Roof_Elem_Anal53"/>
      <sheetName val="Envelope_Summary53"/>
      <sheetName val="Envelope_Elem_Anal53"/>
      <sheetName val="Vertical_Trans_Summary53"/>
      <sheetName val="Vert_trans_Elem_Anal53"/>
      <sheetName val="Ext-Gen_Summary53"/>
      <sheetName val="Ext-Gen_Elem_Anal53"/>
      <sheetName val="ACSA_D_Costs_Summary53"/>
      <sheetName val="ACSA_direct_Costs53"/>
      <sheetName val="Baggage_Summary_53"/>
      <sheetName val="ESCAL_EST(BER&amp;CPIX)53"/>
      <sheetName val="Values_for_fees53"/>
      <sheetName val="CTB_Rates53"/>
      <sheetName val="Subcontracts_as_BOQ53"/>
      <sheetName val="A1_A2_Summary53"/>
      <sheetName val="A1_A2_Basement_Summary53"/>
      <sheetName val="A1_A2_Basement_Elem_Anal53"/>
      <sheetName val="A1_A2_Arrivals_Floor_Summary53"/>
      <sheetName val="A1_A2_Arrivals_Floor_Elem_Ana53"/>
      <sheetName val="A1_A2_Mezz_floor_Summary53"/>
      <sheetName val="A1_A2_Mezz_Floor_Elem_Anal53"/>
      <sheetName val="A1_A2Vertical_Trans_Summary53"/>
      <sheetName val="A1_A2Vert_trans_Elem_Anal53"/>
      <sheetName val="A1_A2_ACSA_D_Costs_Summary53"/>
      <sheetName val="A1_A2_ACSA_direct_Costs53"/>
      <sheetName val="A1_A2_Rates53"/>
      <sheetName val="Area_Schedule54"/>
      <sheetName val="Exec_Summary_CTB_&amp;A1_a254"/>
      <sheetName val="Exec_Summary54"/>
      <sheetName val="Shopping_list54"/>
      <sheetName val="CTB_Summary54"/>
      <sheetName val="Enablement_Summary54"/>
      <sheetName val="Enablement_works54"/>
      <sheetName val="Basement_Summary54"/>
      <sheetName val="Basement_Elem_Anal54"/>
      <sheetName val="Arrivals_Summary54"/>
      <sheetName val="Arrivals_Elem_Anal54"/>
      <sheetName val="Low_Mezz_Summary54"/>
      <sheetName val="Low_Mezz_Elem_Anal54"/>
      <sheetName val="Retail_Mezz_Summary54"/>
      <sheetName val="Retail_Mezz_Elem_Anal54"/>
      <sheetName val="Dom_Depart_Summary54"/>
      <sheetName val="Dom_Depart_Elem_Anal54"/>
      <sheetName val="Low_roof_Summary54"/>
      <sheetName val="Low_roof_Elem_Anal54"/>
      <sheetName val="Roof_Summary54"/>
      <sheetName val="Roof_Elem_Anal54"/>
      <sheetName val="Envelope_Summary54"/>
      <sheetName val="Envelope_Elem_Anal54"/>
      <sheetName val="Vertical_Trans_Summary54"/>
      <sheetName val="Vert_trans_Elem_Anal54"/>
      <sheetName val="Ext-Gen_Summary54"/>
      <sheetName val="Ext-Gen_Elem_Anal54"/>
      <sheetName val="ACSA_D_Costs_Summary54"/>
      <sheetName val="ACSA_direct_Costs54"/>
      <sheetName val="Baggage_Summary_54"/>
      <sheetName val="ESCAL_EST(BER&amp;CPIX)54"/>
      <sheetName val="Values_for_fees54"/>
      <sheetName val="CTB_Rates54"/>
      <sheetName val="Subcontracts_as_BOQ54"/>
      <sheetName val="A1_A2_Summary54"/>
      <sheetName val="A1_A2_Basement_Summary54"/>
      <sheetName val="A1_A2_Basement_Elem_Anal54"/>
      <sheetName val="A1_A2_Arrivals_Floor_Summary54"/>
      <sheetName val="A1_A2_Arrivals_Floor_Elem_Ana54"/>
      <sheetName val="A1_A2_Mezz_floor_Summary54"/>
      <sheetName val="A1_A2_Mezz_Floor_Elem_Anal54"/>
      <sheetName val="A1_A2Vertical_Trans_Summary54"/>
      <sheetName val="A1_A2Vert_trans_Elem_Anal54"/>
      <sheetName val="A1_A2_ACSA_D_Costs_Summary54"/>
      <sheetName val="A1_A2_ACSA_direct_Costs54"/>
      <sheetName val="A1_A2_Rates5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row r="11">
          <cell r="C11" t="str">
            <v>Alterations</v>
          </cell>
        </row>
        <row r="12">
          <cell r="C12" t="str">
            <v>Earthworks</v>
          </cell>
        </row>
        <row r="13">
          <cell r="C13" t="str">
            <v>Lateral Support</v>
          </cell>
        </row>
        <row r="14">
          <cell r="C14" t="str">
            <v>Piling</v>
          </cell>
        </row>
        <row r="15">
          <cell r="C15" t="str">
            <v>Concrete, Formwork &amp; Reinforcing</v>
          </cell>
        </row>
        <row r="16">
          <cell r="C16" t="str">
            <v>Concrete, &amp; Formwork</v>
          </cell>
        </row>
        <row r="17">
          <cell r="C17" t="str">
            <v>Reinforcing</v>
          </cell>
        </row>
        <row r="18">
          <cell r="C18" t="str">
            <v>Rebar only</v>
          </cell>
        </row>
        <row r="19">
          <cell r="C19" t="str">
            <v>Post-tensioning &amp; reinforcing</v>
          </cell>
        </row>
        <row r="20">
          <cell r="C20" t="str">
            <v>Pre-cast concrete</v>
          </cell>
        </row>
        <row r="21">
          <cell r="C21" t="str">
            <v>Masonry</v>
          </cell>
        </row>
        <row r="22">
          <cell r="C22" t="str">
            <v>Waterproofing</v>
          </cell>
        </row>
        <row r="23">
          <cell r="C23" t="str">
            <v>Roof coverings, etc</v>
          </cell>
        </row>
        <row r="24">
          <cell r="C24" t="str">
            <v>Carpentry &amp; Joinery</v>
          </cell>
        </row>
        <row r="25">
          <cell r="C25" t="str">
            <v>Ceilings, Partitions &amp; Access floors</v>
          </cell>
        </row>
        <row r="26">
          <cell r="C26" t="str">
            <v xml:space="preserve">Floor Coverings, Wall linings, etc </v>
          </cell>
        </row>
        <row r="27">
          <cell r="C27" t="str">
            <v>Ironmongery</v>
          </cell>
        </row>
        <row r="28">
          <cell r="C28" t="str">
            <v>Structural Steelwork</v>
          </cell>
        </row>
        <row r="29">
          <cell r="C29" t="str">
            <v>Metalwork</v>
          </cell>
        </row>
        <row r="30">
          <cell r="C30" t="str">
            <v>Plastering</v>
          </cell>
        </row>
        <row r="31">
          <cell r="C31" t="str">
            <v>Tiling</v>
          </cell>
        </row>
        <row r="32">
          <cell r="C32" t="str">
            <v>Plumbing &amp; Drainage</v>
          </cell>
        </row>
        <row r="33">
          <cell r="C33" t="str">
            <v>Electrical Work</v>
          </cell>
        </row>
        <row r="34">
          <cell r="C34" t="str">
            <v>Mechanical Work</v>
          </cell>
        </row>
        <row r="35">
          <cell r="C35" t="str">
            <v>Glazing</v>
          </cell>
        </row>
        <row r="36">
          <cell r="C36" t="str">
            <v>Paintwork</v>
          </cell>
        </row>
        <row r="37">
          <cell r="C37" t="str">
            <v>Paperhanging</v>
          </cell>
        </row>
        <row r="38">
          <cell r="C38" t="str">
            <v>External Work</v>
          </cell>
        </row>
        <row r="39">
          <cell r="C39" t="str">
            <v>External Work - Raised roadway</v>
          </cell>
        </row>
        <row r="40">
          <cell r="C40" t="str">
            <v>B.A.R - Replace Kilcher bearings at columns</v>
          </cell>
        </row>
        <row r="41">
          <cell r="C41" t="str">
            <v>B.A.R - Modification to signage pylon</v>
          </cell>
        </row>
        <row r="42">
          <cell r="C42" t="str">
            <v>B.A.R - Stormwater installation changes</v>
          </cell>
        </row>
        <row r="43">
          <cell r="C43" t="str">
            <v>B.A.R - Signage during construction phases</v>
          </cell>
        </row>
        <row r="44">
          <cell r="C44" t="str">
            <v>B.A.R - Roadsurface, kerbs, balustrades, etc.</v>
          </cell>
        </row>
        <row r="45">
          <cell r="C45" t="str">
            <v>Proft &amp; Attendance</v>
          </cell>
        </row>
        <row r="46">
          <cell r="C46" t="str">
            <v>Budgetary allowance</v>
          </cell>
        </row>
        <row r="47">
          <cell r="C47" t="str">
            <v>B.A. - Alterations</v>
          </cell>
        </row>
        <row r="48">
          <cell r="C48" t="str">
            <v xml:space="preserve">B.A. - Reconfiguration of Airside for baggage belts </v>
          </cell>
        </row>
        <row r="49">
          <cell r="C49" t="str">
            <v>B.A. - Relocation of Pay-on-foot stations</v>
          </cell>
        </row>
        <row r="50">
          <cell r="C50" t="str">
            <v>B.A. - Bidum under surface beds</v>
          </cell>
        </row>
        <row r="51">
          <cell r="C51" t="str">
            <v>B.A. - Waterproofing &amp; insulation to wall/cladding</v>
          </cell>
        </row>
        <row r="52">
          <cell r="C52" t="str">
            <v>B.A. - Upgrading of stormwater culvert</v>
          </cell>
        </row>
        <row r="53">
          <cell r="C53" t="str">
            <v>B.A. - Lower roadway kerside upgrade &amp; alterations</v>
          </cell>
        </row>
        <row r="54">
          <cell r="C54" t="str">
            <v>B.A. - Sundry Metalwork</v>
          </cell>
        </row>
        <row r="55">
          <cell r="C55" t="str">
            <v>B.A. - Porte Cochere to VIP entrance (A1A2)</v>
          </cell>
        </row>
        <row r="56">
          <cell r="C56" t="str">
            <v>B.A. - Fire Stopping</v>
          </cell>
        </row>
        <row r="57">
          <cell r="C57" t="str">
            <v>B.A. - Acoustic requirements</v>
          </cell>
        </row>
        <row r="58">
          <cell r="C58" t="str">
            <v>B.A. - Gautrain requirements</v>
          </cell>
        </row>
        <row r="59">
          <cell r="C59" t="str">
            <v>B.A. - Alterations to MSP at Underpass</v>
          </cell>
        </row>
        <row r="60">
          <cell r="C60" t="str">
            <v>B.A. - Artwork</v>
          </cell>
        </row>
        <row r="61">
          <cell r="C61" t="str">
            <v>B.A. - syphinic rainwater disposal</v>
          </cell>
        </row>
        <row r="62">
          <cell r="C62" t="str">
            <v>B.A. - Plumbing</v>
          </cell>
        </row>
        <row r="63">
          <cell r="C63" t="str">
            <v>B.A. - Alterations to MSP1 at link bridge</v>
          </cell>
        </row>
        <row r="64">
          <cell r="C64" t="str">
            <v xml:space="preserve">B.A. - Upgrade of KB1/KB2 entrance into CTB </v>
          </cell>
        </row>
        <row r="65">
          <cell r="C65" t="str">
            <v>Main contractors attendance on Direct contractors</v>
          </cell>
        </row>
        <row r="66">
          <cell r="C66" t="str">
            <v>B.A. - Sprinkler valve enclosure (apron)</v>
          </cell>
        </row>
        <row r="67">
          <cell r="C67" t="str">
            <v>Builderswork icw services</v>
          </cell>
        </row>
        <row r="68">
          <cell r="C68" t="str">
            <v>Builderswork icw Direct Contracts</v>
          </cell>
        </row>
      </sheetData>
      <sheetData sheetId="35"/>
      <sheetData sheetId="36" refreshError="1">
        <row r="11">
          <cell r="C11" t="str">
            <v>Main Contract</v>
          </cell>
        </row>
        <row r="12">
          <cell r="C12" t="str">
            <v>Access Control Installation</v>
          </cell>
        </row>
        <row r="13">
          <cell r="C13" t="str">
            <v>Aluminium Ceilings</v>
          </cell>
        </row>
        <row r="14">
          <cell r="C14" t="str">
            <v>Aluminium Windows</v>
          </cell>
        </row>
        <row r="15">
          <cell r="C15" t="str">
            <v>Balustrading, Rails</v>
          </cell>
        </row>
        <row r="16">
          <cell r="C16" t="str">
            <v>Building Management System (BMS)</v>
          </cell>
        </row>
        <row r="17">
          <cell r="C17" t="str">
            <v>Canopy Over Roadway</v>
          </cell>
        </row>
        <row r="18">
          <cell r="C18" t="str">
            <v>Carpet &amp; Vinyl Floors</v>
          </cell>
        </row>
        <row r="19">
          <cell r="C19" t="str">
            <v>CCTV Installation</v>
          </cell>
        </row>
        <row r="20">
          <cell r="C20" t="str">
            <v>Check-in Counters</v>
          </cell>
        </row>
        <row r="21">
          <cell r="C21" t="str">
            <v>Counters &amp; Joinery Fittings</v>
          </cell>
        </row>
        <row r="22">
          <cell r="C22" t="str">
            <v>Customs Desks</v>
          </cell>
        </row>
        <row r="23">
          <cell r="C23" t="str">
            <v>CUTE SITA Data</v>
          </cell>
        </row>
        <row r="24">
          <cell r="C24" t="str">
            <v>Direct Contract : Roadway</v>
          </cell>
        </row>
        <row r="25">
          <cell r="C25" t="str">
            <v xml:space="preserve">Data Installation </v>
          </cell>
        </row>
        <row r="26">
          <cell r="C26" t="str">
            <v>Drywall Partitions</v>
          </cell>
        </row>
        <row r="27">
          <cell r="C27" t="str">
            <v>Earthing &amp; Lightning Protection</v>
          </cell>
        </row>
        <row r="28">
          <cell r="C28" t="str">
            <v>Electrical Installation</v>
          </cell>
        </row>
        <row r="29">
          <cell r="C29" t="str">
            <v>Escalators</v>
          </cell>
        </row>
        <row r="30">
          <cell r="C30" t="str">
            <v>Epoxy paint to floors</v>
          </cell>
        </row>
        <row r="31">
          <cell r="C31" t="str">
            <v>Façade Cladding &amp; Screens</v>
          </cell>
        </row>
        <row r="32">
          <cell r="C32" t="str">
            <v>Facade Cleaning Systems</v>
          </cell>
        </row>
        <row r="33">
          <cell r="C33" t="str">
            <v>Façade Glazing, Wind Lobbies</v>
          </cell>
        </row>
        <row r="34">
          <cell r="C34" t="str">
            <v>Fire Detection Installation</v>
          </cell>
        </row>
        <row r="35">
          <cell r="C35" t="str">
            <v>Fire Protection Systems</v>
          </cell>
        </row>
        <row r="36">
          <cell r="C36" t="str">
            <v>Fire Stopping</v>
          </cell>
        </row>
        <row r="37">
          <cell r="C37" t="str">
            <v>Floor &amp; Wall Tiling</v>
          </cell>
        </row>
        <row r="38">
          <cell r="C38" t="str">
            <v>Furniture</v>
          </cell>
        </row>
        <row r="39">
          <cell r="C39" t="str">
            <v>Gas Fire Protection Systems</v>
          </cell>
        </row>
        <row r="40">
          <cell r="C40" t="str">
            <v>Granite Vanity Slabs</v>
          </cell>
        </row>
        <row r="41">
          <cell r="C41" t="str">
            <v>HV Switchgear</v>
          </cell>
        </row>
        <row r="42">
          <cell r="C42" t="str">
            <v>HVAC</v>
          </cell>
        </row>
        <row r="43">
          <cell r="C43" t="str">
            <v>HVAC - Chillers, Ahu's, Cooling Towers</v>
          </cell>
        </row>
        <row r="44">
          <cell r="C44" t="str">
            <v>HVAC - Ducting, Electrics, Controls</v>
          </cell>
        </row>
        <row r="45">
          <cell r="C45" t="str">
            <v>IMCS</v>
          </cell>
        </row>
        <row r="46">
          <cell r="C46" t="str">
            <v>Internal Cladding, Wall Panelling</v>
          </cell>
        </row>
        <row r="47">
          <cell r="C47" t="str">
            <v>Internal Granite Finishes</v>
          </cell>
        </row>
        <row r="48">
          <cell r="C48" t="str">
            <v>Landscaping</v>
          </cell>
        </row>
        <row r="49">
          <cell r="C49" t="str">
            <v>Lift Installation</v>
          </cell>
        </row>
        <row r="50">
          <cell r="C50" t="str">
            <v>Lockers</v>
          </cell>
        </row>
        <row r="51">
          <cell r="C51" t="str">
            <v>Metal cladding</v>
          </cell>
        </row>
        <row r="52">
          <cell r="C52" t="str">
            <v>PABX</v>
          </cell>
        </row>
        <row r="53">
          <cell r="C53" t="str">
            <v>Passport Control Desks</v>
          </cell>
        </row>
        <row r="54">
          <cell r="C54" t="str">
            <v>Pax Counters</v>
          </cell>
        </row>
        <row r="55">
          <cell r="C55" t="str">
            <v>Piling</v>
          </cell>
        </row>
        <row r="56">
          <cell r="C56" t="str">
            <v>Planting &amp; Landscaping</v>
          </cell>
        </row>
        <row r="57">
          <cell r="C57" t="str">
            <v>Plumbing &amp; Drainage</v>
          </cell>
        </row>
        <row r="58">
          <cell r="C58" t="str">
            <v>Post-tensioning</v>
          </cell>
        </row>
        <row r="59">
          <cell r="C59" t="str">
            <v>Public Address</v>
          </cell>
        </row>
        <row r="60">
          <cell r="C60" t="str">
            <v>Rainwater Drainage System</v>
          </cell>
        </row>
        <row r="61">
          <cell r="C61" t="str">
            <v>Refuse Compactor</v>
          </cell>
        </row>
        <row r="62">
          <cell r="C62" t="str">
            <v>Roof Louvres</v>
          </cell>
        </row>
        <row r="63">
          <cell r="C63" t="str">
            <v>Rooflights, Roof Glazing</v>
          </cell>
        </row>
        <row r="64">
          <cell r="C64" t="str">
            <v>Sanitary Ironmongery</v>
          </cell>
        </row>
        <row r="65">
          <cell r="C65" t="str">
            <v>Shopfronts, Glazed Screens</v>
          </cell>
        </row>
        <row r="66">
          <cell r="C66" t="str">
            <v>Signage - Information</v>
          </cell>
        </row>
        <row r="67">
          <cell r="C67" t="str">
            <v>Signage - Statutory/directional</v>
          </cell>
        </row>
        <row r="68">
          <cell r="C68" t="str">
            <v>Smoke Ventilation</v>
          </cell>
        </row>
        <row r="69">
          <cell r="C69" t="str">
            <v>Standby Plant</v>
          </cell>
        </row>
        <row r="70">
          <cell r="C70" t="str">
            <v>Structural steel</v>
          </cell>
        </row>
        <row r="71">
          <cell r="C71" t="str">
            <v>Sundry Metalwork</v>
          </cell>
        </row>
        <row r="72">
          <cell r="C72" t="str">
            <v xml:space="preserve">Suspended Ceilings </v>
          </cell>
        </row>
        <row r="73">
          <cell r="C73" t="str">
            <v>Timber Wall cladding</v>
          </cell>
        </row>
        <row r="74">
          <cell r="C74" t="str">
            <v>Toilet Partitions</v>
          </cell>
        </row>
        <row r="75">
          <cell r="C75" t="str">
            <v>Transformers</v>
          </cell>
        </row>
        <row r="76">
          <cell r="C76" t="str">
            <v>UPS Installation</v>
          </cell>
        </row>
        <row r="77">
          <cell r="C77" t="str">
            <v>Wallpaper</v>
          </cell>
        </row>
        <row r="78">
          <cell r="C78" t="str">
            <v>Walk-off Mats</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sheetData sheetId="1622"/>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sheetData sheetId="1859"/>
      <sheetData sheetId="1860"/>
      <sheetData sheetId="1861"/>
      <sheetData sheetId="1862"/>
      <sheetData sheetId="1863"/>
      <sheetData sheetId="1864"/>
      <sheetData sheetId="1865"/>
      <sheetData sheetId="1866"/>
      <sheetData sheetId="1867"/>
      <sheetData sheetId="1868"/>
      <sheetData sheetId="1869"/>
      <sheetData sheetId="1870"/>
      <sheetData sheetId="1871"/>
      <sheetData sheetId="1872"/>
      <sheetData sheetId="1873"/>
      <sheetData sheetId="1874"/>
      <sheetData sheetId="1875"/>
      <sheetData sheetId="1876"/>
      <sheetData sheetId="1877"/>
      <sheetData sheetId="1878"/>
      <sheetData sheetId="1879"/>
      <sheetData sheetId="1880"/>
      <sheetData sheetId="1881"/>
      <sheetData sheetId="1882"/>
      <sheetData sheetId="1883"/>
      <sheetData sheetId="1884"/>
      <sheetData sheetId="1885"/>
      <sheetData sheetId="1886"/>
      <sheetData sheetId="1887"/>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sheetData sheetId="2189"/>
      <sheetData sheetId="2190"/>
      <sheetData sheetId="2191"/>
      <sheetData sheetId="2192"/>
      <sheetData sheetId="2193"/>
      <sheetData sheetId="2194"/>
      <sheetData sheetId="2195"/>
      <sheetData sheetId="2196"/>
      <sheetData sheetId="2197"/>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A"/>
      <sheetName val="2B"/>
      <sheetName val="2C "/>
      <sheetName val="2E"/>
      <sheetName val="2F"/>
      <sheetName val="Window Sched. "/>
      <sheetName val="2G"/>
      <sheetName val="Door Sched."/>
      <sheetName val="2H"/>
      <sheetName val="3A"/>
      <sheetName val="3B"/>
      <sheetName val="3C"/>
      <sheetName val="4"/>
      <sheetName val="Summary"/>
    </sheetNames>
    <sheetDataSet>
      <sheetData sheetId="0">
        <row r="134">
          <cell r="H134">
            <v>1.1499999999999999</v>
          </cell>
        </row>
      </sheetData>
      <sheetData sheetId="1"/>
      <sheetData sheetId="2"/>
      <sheetData sheetId="3"/>
      <sheetData sheetId="4"/>
      <sheetData sheetId="5">
        <row r="49">
          <cell r="I49">
            <v>29.699999999999996</v>
          </cell>
        </row>
      </sheetData>
      <sheetData sheetId="6"/>
      <sheetData sheetId="7"/>
      <sheetData sheetId="8"/>
      <sheetData sheetId="9">
        <row r="17">
          <cell r="I17">
            <v>49.699999999999996</v>
          </cell>
        </row>
      </sheetData>
      <sheetData sheetId="10"/>
      <sheetData sheetId="11"/>
      <sheetData sheetId="12">
        <row r="16">
          <cell r="I16">
            <v>133.22999999999999</v>
          </cell>
        </row>
      </sheetData>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A - Int. Wall Fin - Base0"/>
      <sheetName val="3C - Ceiling Fin - Base"/>
      <sheetName val="2A - Frame - GF"/>
      <sheetName val="2B - Upper Floors"/>
      <sheetName val="2C - Roof"/>
      <sheetName val="2D - Stairs"/>
      <sheetName val="2E - Ext. Walls - GF"/>
      <sheetName val="2F - Win. &amp; Ext. Doors - GF"/>
      <sheetName val="2G - Int. Walls- GF"/>
      <sheetName val="2H - Int. Doors &amp; Win GF"/>
      <sheetName val="3A - Int. Wall Fin - GF"/>
      <sheetName val="3B - Floor Fin - GF"/>
      <sheetName val="3C - Ceiling Fin"/>
      <sheetName val="Window Sched."/>
      <sheetName val="Door Sched."/>
      <sheetName val="5A - Sanitary Appliances"/>
      <sheetName val="5C - Disposal Inst"/>
      <sheetName val="5D - Water Inst"/>
      <sheetName val="5H - Elec Inst"/>
      <sheetName val="PC and prov sums"/>
      <sheetName val="5N - BWIC Services"/>
      <sheetName val="Summary"/>
      <sheetName val="M&amp;E Estimates"/>
      <sheetName val="Rates"/>
    </sheetNames>
    <sheetDataSet>
      <sheetData sheetId="0"/>
      <sheetData sheetId="1"/>
      <sheetData sheetId="2"/>
      <sheetData sheetId="3"/>
      <sheetData sheetId="4"/>
      <sheetData sheetId="5"/>
      <sheetData sheetId="6"/>
      <sheetData sheetId="7">
        <row r="17">
          <cell r="Q17">
            <v>10000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E1">
            <v>630.82999999999993</v>
          </cell>
        </row>
      </sheetData>
      <sheetData sheetId="22"/>
      <sheetData sheetId="23">
        <row r="3">
          <cell r="C3">
            <v>121400</v>
          </cell>
        </row>
        <row r="5">
          <cell r="C5">
            <v>290</v>
          </cell>
        </row>
        <row r="10">
          <cell r="C10">
            <v>13000</v>
          </cell>
        </row>
        <row r="17">
          <cell r="C17">
            <v>350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A"/>
      <sheetName val="2B"/>
      <sheetName val="2C"/>
      <sheetName val="2E"/>
      <sheetName val="2F"/>
      <sheetName val="Window Sched. "/>
      <sheetName val="2G"/>
      <sheetName val="Door Sched."/>
      <sheetName val="2H"/>
      <sheetName val="3A"/>
      <sheetName val="3B"/>
      <sheetName val="3C"/>
      <sheetName val="4"/>
      <sheetName val="6"/>
      <sheetName val="Summary"/>
    </sheetNames>
    <sheetDataSet>
      <sheetData sheetId="0">
        <row r="14">
          <cell r="F14">
            <v>360.2</v>
          </cell>
        </row>
        <row r="21">
          <cell r="F21">
            <v>95.9</v>
          </cell>
        </row>
        <row r="22">
          <cell r="F22">
            <v>61.7</v>
          </cell>
        </row>
      </sheetData>
      <sheetData sheetId="1" refreshError="1"/>
      <sheetData sheetId="2" refreshError="1"/>
      <sheetData sheetId="3" refreshError="1"/>
      <sheetData sheetId="4">
        <row r="21">
          <cell r="I21">
            <v>175.21400000000003</v>
          </cell>
        </row>
      </sheetData>
      <sheetData sheetId="5">
        <row r="74">
          <cell r="I74">
            <v>20.099999999999998</v>
          </cell>
        </row>
        <row r="92">
          <cell r="I92">
            <v>40.199999999999996</v>
          </cell>
        </row>
      </sheetData>
      <sheetData sheetId="6" refreshError="1"/>
      <sheetData sheetId="7" refreshError="1"/>
      <sheetData sheetId="8" refreshError="1"/>
      <sheetData sheetId="9">
        <row r="16">
          <cell r="I16">
            <v>10.5</v>
          </cell>
        </row>
        <row r="26">
          <cell r="I26">
            <v>10.5</v>
          </cell>
        </row>
        <row r="31">
          <cell r="I31">
            <v>10.5</v>
          </cell>
        </row>
      </sheetData>
      <sheetData sheetId="10" refreshError="1"/>
      <sheetData sheetId="11" refreshError="1"/>
      <sheetData sheetId="12">
        <row r="17">
          <cell r="I17">
            <v>217.89999999999998</v>
          </cell>
        </row>
        <row r="47">
          <cell r="I47">
            <v>71.400000000000006</v>
          </cell>
        </row>
        <row r="52">
          <cell r="I52">
            <v>84.3</v>
          </cell>
        </row>
      </sheetData>
      <sheetData sheetId="13" refreshError="1"/>
      <sheetData sheetId="14" refreshError="1"/>
      <sheetData sheetId="1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A"/>
      <sheetName val="2B"/>
      <sheetName val="2C"/>
      <sheetName val="2E"/>
      <sheetName val="2F"/>
      <sheetName val="Window Sched. "/>
      <sheetName val="2G"/>
      <sheetName val="Door Sched."/>
      <sheetName val="2H"/>
      <sheetName val="3A"/>
      <sheetName val="3B"/>
      <sheetName val="3C"/>
      <sheetName val="4"/>
      <sheetName val="6"/>
      <sheetName val="Summary"/>
    </sheetNames>
    <sheetDataSet>
      <sheetData sheetId="0">
        <row r="14">
          <cell r="F14">
            <v>360.2</v>
          </cell>
        </row>
        <row r="21">
          <cell r="F21">
            <v>95.9</v>
          </cell>
        </row>
        <row r="22">
          <cell r="F22">
            <v>61.7</v>
          </cell>
        </row>
      </sheetData>
      <sheetData sheetId="1" refreshError="1"/>
      <sheetData sheetId="2" refreshError="1"/>
      <sheetData sheetId="3" refreshError="1"/>
      <sheetData sheetId="4">
        <row r="21">
          <cell r="I21">
            <v>175.21400000000003</v>
          </cell>
        </row>
      </sheetData>
      <sheetData sheetId="5">
        <row r="74">
          <cell r="I74">
            <v>20.099999999999998</v>
          </cell>
        </row>
        <row r="92">
          <cell r="I92">
            <v>40.199999999999996</v>
          </cell>
        </row>
      </sheetData>
      <sheetData sheetId="6" refreshError="1"/>
      <sheetData sheetId="7" refreshError="1"/>
      <sheetData sheetId="8" refreshError="1"/>
      <sheetData sheetId="9">
        <row r="16">
          <cell r="I16">
            <v>10.5</v>
          </cell>
        </row>
        <row r="26">
          <cell r="I26">
            <v>10.5</v>
          </cell>
        </row>
        <row r="31">
          <cell r="I31">
            <v>10.5</v>
          </cell>
        </row>
      </sheetData>
      <sheetData sheetId="10" refreshError="1"/>
      <sheetData sheetId="11" refreshError="1"/>
      <sheetData sheetId="12">
        <row r="17">
          <cell r="I17">
            <v>217.89999999999998</v>
          </cell>
        </row>
        <row r="47">
          <cell r="I47">
            <v>71.400000000000006</v>
          </cell>
        </row>
        <row r="52">
          <cell r="I52">
            <v>84.3</v>
          </cell>
        </row>
      </sheetData>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
      <sheetName val="1 - Subs"/>
      <sheetName val="2A - Frame"/>
      <sheetName val="2C - Roof "/>
      <sheetName val="2E - Ext. Walls"/>
      <sheetName val="2F - Win. &amp; Ext. Doors"/>
      <sheetName val="Window Sched."/>
      <sheetName val="2G - Int. Walls"/>
      <sheetName val="Door Sched."/>
      <sheetName val="2H - Int. Doors"/>
      <sheetName val="3A - Int. Wall Fin"/>
      <sheetName val="3B - Floor Fin"/>
      <sheetName val="3C - Ceiling Fin"/>
      <sheetName val="4 - Fittings"/>
      <sheetName val="5A,B - Sanitary"/>
      <sheetName val="6 - External Works"/>
      <sheetName val="7 - pc and prov sums"/>
      <sheetName val="5A-D - P&amp;D"/>
      <sheetName val="5H - Electrical Inst."/>
      <sheetName val="Bill Summary"/>
      <sheetName val="P&amp;D Bill"/>
      <sheetName val="Elec Bill"/>
      <sheetName val="data"/>
      <sheetName val="1"/>
      <sheetName val="2A"/>
      <sheetName val="2B"/>
      <sheetName val="2C"/>
      <sheetName val="estimate"/>
      <sheetName val="2C "/>
      <sheetName val="2D"/>
      <sheetName val="2E"/>
      <sheetName val="2F"/>
      <sheetName val="2G"/>
      <sheetName val="2H"/>
      <sheetName val="3A"/>
      <sheetName val="3B"/>
      <sheetName val="3C"/>
      <sheetName val="4"/>
      <sheetName val="5"/>
      <sheetName val="6"/>
      <sheetName val="7"/>
      <sheetName val="Summary"/>
      <sheetName val="Window Sched. "/>
      <sheetName val="Door Sched. "/>
      <sheetName val="Trusses"/>
    </sheetNames>
    <sheetDataSet>
      <sheetData sheetId="0"/>
      <sheetData sheetId="1">
        <row r="133">
          <cell r="I133">
            <v>1310.3000000000002</v>
          </cell>
        </row>
      </sheetData>
      <sheetData sheetId="2"/>
      <sheetData sheetId="3"/>
      <sheetData sheetId="4">
        <row r="15">
          <cell r="K15">
            <v>545.99099999999999</v>
          </cell>
        </row>
      </sheetData>
      <sheetData sheetId="5">
        <row r="225">
          <cell r="I225">
            <v>28.799999999999997</v>
          </cell>
        </row>
      </sheetData>
      <sheetData sheetId="6">
        <row r="15">
          <cell r="J15">
            <v>133.29</v>
          </cell>
          <cell r="P15">
            <v>121.5</v>
          </cell>
          <cell r="Q15">
            <v>115.74</v>
          </cell>
          <cell r="R15">
            <v>13.23</v>
          </cell>
        </row>
      </sheetData>
      <sheetData sheetId="7">
        <row r="15">
          <cell r="K15">
            <v>708.1155</v>
          </cell>
        </row>
        <row r="31">
          <cell r="K31">
            <v>23.4</v>
          </cell>
        </row>
      </sheetData>
      <sheetData sheetId="8"/>
      <sheetData sheetId="9"/>
      <sheetData sheetId="10"/>
      <sheetData sheetId="11"/>
      <sheetData sheetId="12">
        <row r="17">
          <cell r="I17">
            <v>928.61000000000013</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6"/>
  <sheetViews>
    <sheetView view="pageBreakPreview" topLeftCell="A22" zoomScaleNormal="100" zoomScaleSheetLayoutView="100" workbookViewId="0">
      <selection activeCell="C8" sqref="C8"/>
    </sheetView>
  </sheetViews>
  <sheetFormatPr defaultRowHeight="12.75"/>
  <cols>
    <col min="1" max="1" width="4" style="44" customWidth="1"/>
    <col min="2" max="2" width="4.28515625" style="44" customWidth="1"/>
    <col min="3" max="3" width="60.28515625" style="65" customWidth="1"/>
    <col min="4" max="4" width="20.5703125" style="44" customWidth="1"/>
    <col min="5" max="5" width="4" style="44" customWidth="1"/>
    <col min="6" max="6" width="4.140625" style="44" customWidth="1"/>
    <col min="7" max="256" width="9.140625" style="44"/>
    <col min="257" max="257" width="4" style="44" customWidth="1"/>
    <col min="258" max="258" width="4.28515625" style="44" customWidth="1"/>
    <col min="259" max="259" width="63.5703125" style="44" customWidth="1"/>
    <col min="260" max="260" width="20.28515625" style="44" customWidth="1"/>
    <col min="261" max="261" width="4" style="44" customWidth="1"/>
    <col min="262" max="262" width="4.140625" style="44" customWidth="1"/>
    <col min="263" max="512" width="9.140625" style="44"/>
    <col min="513" max="513" width="4" style="44" customWidth="1"/>
    <col min="514" max="514" width="4.28515625" style="44" customWidth="1"/>
    <col min="515" max="515" width="63.5703125" style="44" customWidth="1"/>
    <col min="516" max="516" width="20.28515625" style="44" customWidth="1"/>
    <col min="517" max="517" width="4" style="44" customWidth="1"/>
    <col min="518" max="518" width="4.140625" style="44" customWidth="1"/>
    <col min="519" max="768" width="9.140625" style="44"/>
    <col min="769" max="769" width="4" style="44" customWidth="1"/>
    <col min="770" max="770" width="4.28515625" style="44" customWidth="1"/>
    <col min="771" max="771" width="63.5703125" style="44" customWidth="1"/>
    <col min="772" max="772" width="20.28515625" style="44" customWidth="1"/>
    <col min="773" max="773" width="4" style="44" customWidth="1"/>
    <col min="774" max="774" width="4.140625" style="44" customWidth="1"/>
    <col min="775" max="1024" width="9.140625" style="44"/>
    <col min="1025" max="1025" width="4" style="44" customWidth="1"/>
    <col min="1026" max="1026" width="4.28515625" style="44" customWidth="1"/>
    <col min="1027" max="1027" width="63.5703125" style="44" customWidth="1"/>
    <col min="1028" max="1028" width="20.28515625" style="44" customWidth="1"/>
    <col min="1029" max="1029" width="4" style="44" customWidth="1"/>
    <col min="1030" max="1030" width="4.140625" style="44" customWidth="1"/>
    <col min="1031" max="1280" width="9.140625" style="44"/>
    <col min="1281" max="1281" width="4" style="44" customWidth="1"/>
    <col min="1282" max="1282" width="4.28515625" style="44" customWidth="1"/>
    <col min="1283" max="1283" width="63.5703125" style="44" customWidth="1"/>
    <col min="1284" max="1284" width="20.28515625" style="44" customWidth="1"/>
    <col min="1285" max="1285" width="4" style="44" customWidth="1"/>
    <col min="1286" max="1286" width="4.140625" style="44" customWidth="1"/>
    <col min="1287" max="1536" width="9.140625" style="44"/>
    <col min="1537" max="1537" width="4" style="44" customWidth="1"/>
    <col min="1538" max="1538" width="4.28515625" style="44" customWidth="1"/>
    <col min="1539" max="1539" width="63.5703125" style="44" customWidth="1"/>
    <col min="1540" max="1540" width="20.28515625" style="44" customWidth="1"/>
    <col min="1541" max="1541" width="4" style="44" customWidth="1"/>
    <col min="1542" max="1542" width="4.140625" style="44" customWidth="1"/>
    <col min="1543" max="1792" width="9.140625" style="44"/>
    <col min="1793" max="1793" width="4" style="44" customWidth="1"/>
    <col min="1794" max="1794" width="4.28515625" style="44" customWidth="1"/>
    <col min="1795" max="1795" width="63.5703125" style="44" customWidth="1"/>
    <col min="1796" max="1796" width="20.28515625" style="44" customWidth="1"/>
    <col min="1797" max="1797" width="4" style="44" customWidth="1"/>
    <col min="1798" max="1798" width="4.140625" style="44" customWidth="1"/>
    <col min="1799" max="2048" width="9.140625" style="44"/>
    <col min="2049" max="2049" width="4" style="44" customWidth="1"/>
    <col min="2050" max="2050" width="4.28515625" style="44" customWidth="1"/>
    <col min="2051" max="2051" width="63.5703125" style="44" customWidth="1"/>
    <col min="2052" max="2052" width="20.28515625" style="44" customWidth="1"/>
    <col min="2053" max="2053" width="4" style="44" customWidth="1"/>
    <col min="2054" max="2054" width="4.140625" style="44" customWidth="1"/>
    <col min="2055" max="2304" width="9.140625" style="44"/>
    <col min="2305" max="2305" width="4" style="44" customWidth="1"/>
    <col min="2306" max="2306" width="4.28515625" style="44" customWidth="1"/>
    <col min="2307" max="2307" width="63.5703125" style="44" customWidth="1"/>
    <col min="2308" max="2308" width="20.28515625" style="44" customWidth="1"/>
    <col min="2309" max="2309" width="4" style="44" customWidth="1"/>
    <col min="2310" max="2310" width="4.140625" style="44" customWidth="1"/>
    <col min="2311" max="2560" width="9.140625" style="44"/>
    <col min="2561" max="2561" width="4" style="44" customWidth="1"/>
    <col min="2562" max="2562" width="4.28515625" style="44" customWidth="1"/>
    <col min="2563" max="2563" width="63.5703125" style="44" customWidth="1"/>
    <col min="2564" max="2564" width="20.28515625" style="44" customWidth="1"/>
    <col min="2565" max="2565" width="4" style="44" customWidth="1"/>
    <col min="2566" max="2566" width="4.140625" style="44" customWidth="1"/>
    <col min="2567" max="2816" width="9.140625" style="44"/>
    <col min="2817" max="2817" width="4" style="44" customWidth="1"/>
    <col min="2818" max="2818" width="4.28515625" style="44" customWidth="1"/>
    <col min="2819" max="2819" width="63.5703125" style="44" customWidth="1"/>
    <col min="2820" max="2820" width="20.28515625" style="44" customWidth="1"/>
    <col min="2821" max="2821" width="4" style="44" customWidth="1"/>
    <col min="2822" max="2822" width="4.140625" style="44" customWidth="1"/>
    <col min="2823" max="3072" width="9.140625" style="44"/>
    <col min="3073" max="3073" width="4" style="44" customWidth="1"/>
    <col min="3074" max="3074" width="4.28515625" style="44" customWidth="1"/>
    <col min="3075" max="3075" width="63.5703125" style="44" customWidth="1"/>
    <col min="3076" max="3076" width="20.28515625" style="44" customWidth="1"/>
    <col min="3077" max="3077" width="4" style="44" customWidth="1"/>
    <col min="3078" max="3078" width="4.140625" style="44" customWidth="1"/>
    <col min="3079" max="3328" width="9.140625" style="44"/>
    <col min="3329" max="3329" width="4" style="44" customWidth="1"/>
    <col min="3330" max="3330" width="4.28515625" style="44" customWidth="1"/>
    <col min="3331" max="3331" width="63.5703125" style="44" customWidth="1"/>
    <col min="3332" max="3332" width="20.28515625" style="44" customWidth="1"/>
    <col min="3333" max="3333" width="4" style="44" customWidth="1"/>
    <col min="3334" max="3334" width="4.140625" style="44" customWidth="1"/>
    <col min="3335" max="3584" width="9.140625" style="44"/>
    <col min="3585" max="3585" width="4" style="44" customWidth="1"/>
    <col min="3586" max="3586" width="4.28515625" style="44" customWidth="1"/>
    <col min="3587" max="3587" width="63.5703125" style="44" customWidth="1"/>
    <col min="3588" max="3588" width="20.28515625" style="44" customWidth="1"/>
    <col min="3589" max="3589" width="4" style="44" customWidth="1"/>
    <col min="3590" max="3590" width="4.140625" style="44" customWidth="1"/>
    <col min="3591" max="3840" width="9.140625" style="44"/>
    <col min="3841" max="3841" width="4" style="44" customWidth="1"/>
    <col min="3842" max="3842" width="4.28515625" style="44" customWidth="1"/>
    <col min="3843" max="3843" width="63.5703125" style="44" customWidth="1"/>
    <col min="3844" max="3844" width="20.28515625" style="44" customWidth="1"/>
    <col min="3845" max="3845" width="4" style="44" customWidth="1"/>
    <col min="3846" max="3846" width="4.140625" style="44" customWidth="1"/>
    <col min="3847" max="4096" width="9.140625" style="44"/>
    <col min="4097" max="4097" width="4" style="44" customWidth="1"/>
    <col min="4098" max="4098" width="4.28515625" style="44" customWidth="1"/>
    <col min="4099" max="4099" width="63.5703125" style="44" customWidth="1"/>
    <col min="4100" max="4100" width="20.28515625" style="44" customWidth="1"/>
    <col min="4101" max="4101" width="4" style="44" customWidth="1"/>
    <col min="4102" max="4102" width="4.140625" style="44" customWidth="1"/>
    <col min="4103" max="4352" width="9.140625" style="44"/>
    <col min="4353" max="4353" width="4" style="44" customWidth="1"/>
    <col min="4354" max="4354" width="4.28515625" style="44" customWidth="1"/>
    <col min="4355" max="4355" width="63.5703125" style="44" customWidth="1"/>
    <col min="4356" max="4356" width="20.28515625" style="44" customWidth="1"/>
    <col min="4357" max="4357" width="4" style="44" customWidth="1"/>
    <col min="4358" max="4358" width="4.140625" style="44" customWidth="1"/>
    <col min="4359" max="4608" width="9.140625" style="44"/>
    <col min="4609" max="4609" width="4" style="44" customWidth="1"/>
    <col min="4610" max="4610" width="4.28515625" style="44" customWidth="1"/>
    <col min="4611" max="4611" width="63.5703125" style="44" customWidth="1"/>
    <col min="4612" max="4612" width="20.28515625" style="44" customWidth="1"/>
    <col min="4613" max="4613" width="4" style="44" customWidth="1"/>
    <col min="4614" max="4614" width="4.140625" style="44" customWidth="1"/>
    <col min="4615" max="4864" width="9.140625" style="44"/>
    <col min="4865" max="4865" width="4" style="44" customWidth="1"/>
    <col min="4866" max="4866" width="4.28515625" style="44" customWidth="1"/>
    <col min="4867" max="4867" width="63.5703125" style="44" customWidth="1"/>
    <col min="4868" max="4868" width="20.28515625" style="44" customWidth="1"/>
    <col min="4869" max="4869" width="4" style="44" customWidth="1"/>
    <col min="4870" max="4870" width="4.140625" style="44" customWidth="1"/>
    <col min="4871" max="5120" width="9.140625" style="44"/>
    <col min="5121" max="5121" width="4" style="44" customWidth="1"/>
    <col min="5122" max="5122" width="4.28515625" style="44" customWidth="1"/>
    <col min="5123" max="5123" width="63.5703125" style="44" customWidth="1"/>
    <col min="5124" max="5124" width="20.28515625" style="44" customWidth="1"/>
    <col min="5125" max="5125" width="4" style="44" customWidth="1"/>
    <col min="5126" max="5126" width="4.140625" style="44" customWidth="1"/>
    <col min="5127" max="5376" width="9.140625" style="44"/>
    <col min="5377" max="5377" width="4" style="44" customWidth="1"/>
    <col min="5378" max="5378" width="4.28515625" style="44" customWidth="1"/>
    <col min="5379" max="5379" width="63.5703125" style="44" customWidth="1"/>
    <col min="5380" max="5380" width="20.28515625" style="44" customWidth="1"/>
    <col min="5381" max="5381" width="4" style="44" customWidth="1"/>
    <col min="5382" max="5382" width="4.140625" style="44" customWidth="1"/>
    <col min="5383" max="5632" width="9.140625" style="44"/>
    <col min="5633" max="5633" width="4" style="44" customWidth="1"/>
    <col min="5634" max="5634" width="4.28515625" style="44" customWidth="1"/>
    <col min="5635" max="5635" width="63.5703125" style="44" customWidth="1"/>
    <col min="5636" max="5636" width="20.28515625" style="44" customWidth="1"/>
    <col min="5637" max="5637" width="4" style="44" customWidth="1"/>
    <col min="5638" max="5638" width="4.140625" style="44" customWidth="1"/>
    <col min="5639" max="5888" width="9.140625" style="44"/>
    <col min="5889" max="5889" width="4" style="44" customWidth="1"/>
    <col min="5890" max="5890" width="4.28515625" style="44" customWidth="1"/>
    <col min="5891" max="5891" width="63.5703125" style="44" customWidth="1"/>
    <col min="5892" max="5892" width="20.28515625" style="44" customWidth="1"/>
    <col min="5893" max="5893" width="4" style="44" customWidth="1"/>
    <col min="5894" max="5894" width="4.140625" style="44" customWidth="1"/>
    <col min="5895" max="6144" width="9.140625" style="44"/>
    <col min="6145" max="6145" width="4" style="44" customWidth="1"/>
    <col min="6146" max="6146" width="4.28515625" style="44" customWidth="1"/>
    <col min="6147" max="6147" width="63.5703125" style="44" customWidth="1"/>
    <col min="6148" max="6148" width="20.28515625" style="44" customWidth="1"/>
    <col min="6149" max="6149" width="4" style="44" customWidth="1"/>
    <col min="6150" max="6150" width="4.140625" style="44" customWidth="1"/>
    <col min="6151" max="6400" width="9.140625" style="44"/>
    <col min="6401" max="6401" width="4" style="44" customWidth="1"/>
    <col min="6402" max="6402" width="4.28515625" style="44" customWidth="1"/>
    <col min="6403" max="6403" width="63.5703125" style="44" customWidth="1"/>
    <col min="6404" max="6404" width="20.28515625" style="44" customWidth="1"/>
    <col min="6405" max="6405" width="4" style="44" customWidth="1"/>
    <col min="6406" max="6406" width="4.140625" style="44" customWidth="1"/>
    <col min="6407" max="6656" width="9.140625" style="44"/>
    <col min="6657" max="6657" width="4" style="44" customWidth="1"/>
    <col min="6658" max="6658" width="4.28515625" style="44" customWidth="1"/>
    <col min="6659" max="6659" width="63.5703125" style="44" customWidth="1"/>
    <col min="6660" max="6660" width="20.28515625" style="44" customWidth="1"/>
    <col min="6661" max="6661" width="4" style="44" customWidth="1"/>
    <col min="6662" max="6662" width="4.140625" style="44" customWidth="1"/>
    <col min="6663" max="6912" width="9.140625" style="44"/>
    <col min="6913" max="6913" width="4" style="44" customWidth="1"/>
    <col min="6914" max="6914" width="4.28515625" style="44" customWidth="1"/>
    <col min="6915" max="6915" width="63.5703125" style="44" customWidth="1"/>
    <col min="6916" max="6916" width="20.28515625" style="44" customWidth="1"/>
    <col min="6917" max="6917" width="4" style="44" customWidth="1"/>
    <col min="6918" max="6918" width="4.140625" style="44" customWidth="1"/>
    <col min="6919" max="7168" width="9.140625" style="44"/>
    <col min="7169" max="7169" width="4" style="44" customWidth="1"/>
    <col min="7170" max="7170" width="4.28515625" style="44" customWidth="1"/>
    <col min="7171" max="7171" width="63.5703125" style="44" customWidth="1"/>
    <col min="7172" max="7172" width="20.28515625" style="44" customWidth="1"/>
    <col min="7173" max="7173" width="4" style="44" customWidth="1"/>
    <col min="7174" max="7174" width="4.140625" style="44" customWidth="1"/>
    <col min="7175" max="7424" width="9.140625" style="44"/>
    <col min="7425" max="7425" width="4" style="44" customWidth="1"/>
    <col min="7426" max="7426" width="4.28515625" style="44" customWidth="1"/>
    <col min="7427" max="7427" width="63.5703125" style="44" customWidth="1"/>
    <col min="7428" max="7428" width="20.28515625" style="44" customWidth="1"/>
    <col min="7429" max="7429" width="4" style="44" customWidth="1"/>
    <col min="7430" max="7430" width="4.140625" style="44" customWidth="1"/>
    <col min="7431" max="7680" width="9.140625" style="44"/>
    <col min="7681" max="7681" width="4" style="44" customWidth="1"/>
    <col min="7682" max="7682" width="4.28515625" style="44" customWidth="1"/>
    <col min="7683" max="7683" width="63.5703125" style="44" customWidth="1"/>
    <col min="7684" max="7684" width="20.28515625" style="44" customWidth="1"/>
    <col min="7685" max="7685" width="4" style="44" customWidth="1"/>
    <col min="7686" max="7686" width="4.140625" style="44" customWidth="1"/>
    <col min="7687" max="7936" width="9.140625" style="44"/>
    <col min="7937" max="7937" width="4" style="44" customWidth="1"/>
    <col min="7938" max="7938" width="4.28515625" style="44" customWidth="1"/>
    <col min="7939" max="7939" width="63.5703125" style="44" customWidth="1"/>
    <col min="7940" max="7940" width="20.28515625" style="44" customWidth="1"/>
    <col min="7941" max="7941" width="4" style="44" customWidth="1"/>
    <col min="7942" max="7942" width="4.140625" style="44" customWidth="1"/>
    <col min="7943" max="8192" width="9.140625" style="44"/>
    <col min="8193" max="8193" width="4" style="44" customWidth="1"/>
    <col min="8194" max="8194" width="4.28515625" style="44" customWidth="1"/>
    <col min="8195" max="8195" width="63.5703125" style="44" customWidth="1"/>
    <col min="8196" max="8196" width="20.28515625" style="44" customWidth="1"/>
    <col min="8197" max="8197" width="4" style="44" customWidth="1"/>
    <col min="8198" max="8198" width="4.140625" style="44" customWidth="1"/>
    <col min="8199" max="8448" width="9.140625" style="44"/>
    <col min="8449" max="8449" width="4" style="44" customWidth="1"/>
    <col min="8450" max="8450" width="4.28515625" style="44" customWidth="1"/>
    <col min="8451" max="8451" width="63.5703125" style="44" customWidth="1"/>
    <col min="8452" max="8452" width="20.28515625" style="44" customWidth="1"/>
    <col min="8453" max="8453" width="4" style="44" customWidth="1"/>
    <col min="8454" max="8454" width="4.140625" style="44" customWidth="1"/>
    <col min="8455" max="8704" width="9.140625" style="44"/>
    <col min="8705" max="8705" width="4" style="44" customWidth="1"/>
    <col min="8706" max="8706" width="4.28515625" style="44" customWidth="1"/>
    <col min="8707" max="8707" width="63.5703125" style="44" customWidth="1"/>
    <col min="8708" max="8708" width="20.28515625" style="44" customWidth="1"/>
    <col min="8709" max="8709" width="4" style="44" customWidth="1"/>
    <col min="8710" max="8710" width="4.140625" style="44" customWidth="1"/>
    <col min="8711" max="8960" width="9.140625" style="44"/>
    <col min="8961" max="8961" width="4" style="44" customWidth="1"/>
    <col min="8962" max="8962" width="4.28515625" style="44" customWidth="1"/>
    <col min="8963" max="8963" width="63.5703125" style="44" customWidth="1"/>
    <col min="8964" max="8964" width="20.28515625" style="44" customWidth="1"/>
    <col min="8965" max="8965" width="4" style="44" customWidth="1"/>
    <col min="8966" max="8966" width="4.140625" style="44" customWidth="1"/>
    <col min="8967" max="9216" width="9.140625" style="44"/>
    <col min="9217" max="9217" width="4" style="44" customWidth="1"/>
    <col min="9218" max="9218" width="4.28515625" style="44" customWidth="1"/>
    <col min="9219" max="9219" width="63.5703125" style="44" customWidth="1"/>
    <col min="9220" max="9220" width="20.28515625" style="44" customWidth="1"/>
    <col min="9221" max="9221" width="4" style="44" customWidth="1"/>
    <col min="9222" max="9222" width="4.140625" style="44" customWidth="1"/>
    <col min="9223" max="9472" width="9.140625" style="44"/>
    <col min="9473" max="9473" width="4" style="44" customWidth="1"/>
    <col min="9474" max="9474" width="4.28515625" style="44" customWidth="1"/>
    <col min="9475" max="9475" width="63.5703125" style="44" customWidth="1"/>
    <col min="9476" max="9476" width="20.28515625" style="44" customWidth="1"/>
    <col min="9477" max="9477" width="4" style="44" customWidth="1"/>
    <col min="9478" max="9478" width="4.140625" style="44" customWidth="1"/>
    <col min="9479" max="9728" width="9.140625" style="44"/>
    <col min="9729" max="9729" width="4" style="44" customWidth="1"/>
    <col min="9730" max="9730" width="4.28515625" style="44" customWidth="1"/>
    <col min="9731" max="9731" width="63.5703125" style="44" customWidth="1"/>
    <col min="9732" max="9732" width="20.28515625" style="44" customWidth="1"/>
    <col min="9733" max="9733" width="4" style="44" customWidth="1"/>
    <col min="9734" max="9734" width="4.140625" style="44" customWidth="1"/>
    <col min="9735" max="9984" width="9.140625" style="44"/>
    <col min="9985" max="9985" width="4" style="44" customWidth="1"/>
    <col min="9986" max="9986" width="4.28515625" style="44" customWidth="1"/>
    <col min="9987" max="9987" width="63.5703125" style="44" customWidth="1"/>
    <col min="9988" max="9988" width="20.28515625" style="44" customWidth="1"/>
    <col min="9989" max="9989" width="4" style="44" customWidth="1"/>
    <col min="9990" max="9990" width="4.140625" style="44" customWidth="1"/>
    <col min="9991" max="10240" width="9.140625" style="44"/>
    <col min="10241" max="10241" width="4" style="44" customWidth="1"/>
    <col min="10242" max="10242" width="4.28515625" style="44" customWidth="1"/>
    <col min="10243" max="10243" width="63.5703125" style="44" customWidth="1"/>
    <col min="10244" max="10244" width="20.28515625" style="44" customWidth="1"/>
    <col min="10245" max="10245" width="4" style="44" customWidth="1"/>
    <col min="10246" max="10246" width="4.140625" style="44" customWidth="1"/>
    <col min="10247" max="10496" width="9.140625" style="44"/>
    <col min="10497" max="10497" width="4" style="44" customWidth="1"/>
    <col min="10498" max="10498" width="4.28515625" style="44" customWidth="1"/>
    <col min="10499" max="10499" width="63.5703125" style="44" customWidth="1"/>
    <col min="10500" max="10500" width="20.28515625" style="44" customWidth="1"/>
    <col min="10501" max="10501" width="4" style="44" customWidth="1"/>
    <col min="10502" max="10502" width="4.140625" style="44" customWidth="1"/>
    <col min="10503" max="10752" width="9.140625" style="44"/>
    <col min="10753" max="10753" width="4" style="44" customWidth="1"/>
    <col min="10754" max="10754" width="4.28515625" style="44" customWidth="1"/>
    <col min="10755" max="10755" width="63.5703125" style="44" customWidth="1"/>
    <col min="10756" max="10756" width="20.28515625" style="44" customWidth="1"/>
    <col min="10757" max="10757" width="4" style="44" customWidth="1"/>
    <col min="10758" max="10758" width="4.140625" style="44" customWidth="1"/>
    <col min="10759" max="11008" width="9.140625" style="44"/>
    <col min="11009" max="11009" width="4" style="44" customWidth="1"/>
    <col min="11010" max="11010" width="4.28515625" style="44" customWidth="1"/>
    <col min="11011" max="11011" width="63.5703125" style="44" customWidth="1"/>
    <col min="11012" max="11012" width="20.28515625" style="44" customWidth="1"/>
    <col min="11013" max="11013" width="4" style="44" customWidth="1"/>
    <col min="11014" max="11014" width="4.140625" style="44" customWidth="1"/>
    <col min="11015" max="11264" width="9.140625" style="44"/>
    <col min="11265" max="11265" width="4" style="44" customWidth="1"/>
    <col min="11266" max="11266" width="4.28515625" style="44" customWidth="1"/>
    <col min="11267" max="11267" width="63.5703125" style="44" customWidth="1"/>
    <col min="11268" max="11268" width="20.28515625" style="44" customWidth="1"/>
    <col min="11269" max="11269" width="4" style="44" customWidth="1"/>
    <col min="11270" max="11270" width="4.140625" style="44" customWidth="1"/>
    <col min="11271" max="11520" width="9.140625" style="44"/>
    <col min="11521" max="11521" width="4" style="44" customWidth="1"/>
    <col min="11522" max="11522" width="4.28515625" style="44" customWidth="1"/>
    <col min="11523" max="11523" width="63.5703125" style="44" customWidth="1"/>
    <col min="11524" max="11524" width="20.28515625" style="44" customWidth="1"/>
    <col min="11525" max="11525" width="4" style="44" customWidth="1"/>
    <col min="11526" max="11526" width="4.140625" style="44" customWidth="1"/>
    <col min="11527" max="11776" width="9.140625" style="44"/>
    <col min="11777" max="11777" width="4" style="44" customWidth="1"/>
    <col min="11778" max="11778" width="4.28515625" style="44" customWidth="1"/>
    <col min="11779" max="11779" width="63.5703125" style="44" customWidth="1"/>
    <col min="11780" max="11780" width="20.28515625" style="44" customWidth="1"/>
    <col min="11781" max="11781" width="4" style="44" customWidth="1"/>
    <col min="11782" max="11782" width="4.140625" style="44" customWidth="1"/>
    <col min="11783" max="12032" width="9.140625" style="44"/>
    <col min="12033" max="12033" width="4" style="44" customWidth="1"/>
    <col min="12034" max="12034" width="4.28515625" style="44" customWidth="1"/>
    <col min="12035" max="12035" width="63.5703125" style="44" customWidth="1"/>
    <col min="12036" max="12036" width="20.28515625" style="44" customWidth="1"/>
    <col min="12037" max="12037" width="4" style="44" customWidth="1"/>
    <col min="12038" max="12038" width="4.140625" style="44" customWidth="1"/>
    <col min="12039" max="12288" width="9.140625" style="44"/>
    <col min="12289" max="12289" width="4" style="44" customWidth="1"/>
    <col min="12290" max="12290" width="4.28515625" style="44" customWidth="1"/>
    <col min="12291" max="12291" width="63.5703125" style="44" customWidth="1"/>
    <col min="12292" max="12292" width="20.28515625" style="44" customWidth="1"/>
    <col min="12293" max="12293" width="4" style="44" customWidth="1"/>
    <col min="12294" max="12294" width="4.140625" style="44" customWidth="1"/>
    <col min="12295" max="12544" width="9.140625" style="44"/>
    <col min="12545" max="12545" width="4" style="44" customWidth="1"/>
    <col min="12546" max="12546" width="4.28515625" style="44" customWidth="1"/>
    <col min="12547" max="12547" width="63.5703125" style="44" customWidth="1"/>
    <col min="12548" max="12548" width="20.28515625" style="44" customWidth="1"/>
    <col min="12549" max="12549" width="4" style="44" customWidth="1"/>
    <col min="12550" max="12550" width="4.140625" style="44" customWidth="1"/>
    <col min="12551" max="12800" width="9.140625" style="44"/>
    <col min="12801" max="12801" width="4" style="44" customWidth="1"/>
    <col min="12802" max="12802" width="4.28515625" style="44" customWidth="1"/>
    <col min="12803" max="12803" width="63.5703125" style="44" customWidth="1"/>
    <col min="12804" max="12804" width="20.28515625" style="44" customWidth="1"/>
    <col min="12805" max="12805" width="4" style="44" customWidth="1"/>
    <col min="12806" max="12806" width="4.140625" style="44" customWidth="1"/>
    <col min="12807" max="13056" width="9.140625" style="44"/>
    <col min="13057" max="13057" width="4" style="44" customWidth="1"/>
    <col min="13058" max="13058" width="4.28515625" style="44" customWidth="1"/>
    <col min="13059" max="13059" width="63.5703125" style="44" customWidth="1"/>
    <col min="13060" max="13060" width="20.28515625" style="44" customWidth="1"/>
    <col min="13061" max="13061" width="4" style="44" customWidth="1"/>
    <col min="13062" max="13062" width="4.140625" style="44" customWidth="1"/>
    <col min="13063" max="13312" width="9.140625" style="44"/>
    <col min="13313" max="13313" width="4" style="44" customWidth="1"/>
    <col min="13314" max="13314" width="4.28515625" style="44" customWidth="1"/>
    <col min="13315" max="13315" width="63.5703125" style="44" customWidth="1"/>
    <col min="13316" max="13316" width="20.28515625" style="44" customWidth="1"/>
    <col min="13317" max="13317" width="4" style="44" customWidth="1"/>
    <col min="13318" max="13318" width="4.140625" style="44" customWidth="1"/>
    <col min="13319" max="13568" width="9.140625" style="44"/>
    <col min="13569" max="13569" width="4" style="44" customWidth="1"/>
    <col min="13570" max="13570" width="4.28515625" style="44" customWidth="1"/>
    <col min="13571" max="13571" width="63.5703125" style="44" customWidth="1"/>
    <col min="13572" max="13572" width="20.28515625" style="44" customWidth="1"/>
    <col min="13573" max="13573" width="4" style="44" customWidth="1"/>
    <col min="13574" max="13574" width="4.140625" style="44" customWidth="1"/>
    <col min="13575" max="13824" width="9.140625" style="44"/>
    <col min="13825" max="13825" width="4" style="44" customWidth="1"/>
    <col min="13826" max="13826" width="4.28515625" style="44" customWidth="1"/>
    <col min="13827" max="13827" width="63.5703125" style="44" customWidth="1"/>
    <col min="13828" max="13828" width="20.28515625" style="44" customWidth="1"/>
    <col min="13829" max="13829" width="4" style="44" customWidth="1"/>
    <col min="13830" max="13830" width="4.140625" style="44" customWidth="1"/>
    <col min="13831" max="14080" width="9.140625" style="44"/>
    <col min="14081" max="14081" width="4" style="44" customWidth="1"/>
    <col min="14082" max="14082" width="4.28515625" style="44" customWidth="1"/>
    <col min="14083" max="14083" width="63.5703125" style="44" customWidth="1"/>
    <col min="14084" max="14084" width="20.28515625" style="44" customWidth="1"/>
    <col min="14085" max="14085" width="4" style="44" customWidth="1"/>
    <col min="14086" max="14086" width="4.140625" style="44" customWidth="1"/>
    <col min="14087" max="14336" width="9.140625" style="44"/>
    <col min="14337" max="14337" width="4" style="44" customWidth="1"/>
    <col min="14338" max="14338" width="4.28515625" style="44" customWidth="1"/>
    <col min="14339" max="14339" width="63.5703125" style="44" customWidth="1"/>
    <col min="14340" max="14340" width="20.28515625" style="44" customWidth="1"/>
    <col min="14341" max="14341" width="4" style="44" customWidth="1"/>
    <col min="14342" max="14342" width="4.140625" style="44" customWidth="1"/>
    <col min="14343" max="14592" width="9.140625" style="44"/>
    <col min="14593" max="14593" width="4" style="44" customWidth="1"/>
    <col min="14594" max="14594" width="4.28515625" style="44" customWidth="1"/>
    <col min="14595" max="14595" width="63.5703125" style="44" customWidth="1"/>
    <col min="14596" max="14596" width="20.28515625" style="44" customWidth="1"/>
    <col min="14597" max="14597" width="4" style="44" customWidth="1"/>
    <col min="14598" max="14598" width="4.140625" style="44" customWidth="1"/>
    <col min="14599" max="14848" width="9.140625" style="44"/>
    <col min="14849" max="14849" width="4" style="44" customWidth="1"/>
    <col min="14850" max="14850" width="4.28515625" style="44" customWidth="1"/>
    <col min="14851" max="14851" width="63.5703125" style="44" customWidth="1"/>
    <col min="14852" max="14852" width="20.28515625" style="44" customWidth="1"/>
    <col min="14853" max="14853" width="4" style="44" customWidth="1"/>
    <col min="14854" max="14854" width="4.140625" style="44" customWidth="1"/>
    <col min="14855" max="15104" width="9.140625" style="44"/>
    <col min="15105" max="15105" width="4" style="44" customWidth="1"/>
    <col min="15106" max="15106" width="4.28515625" style="44" customWidth="1"/>
    <col min="15107" max="15107" width="63.5703125" style="44" customWidth="1"/>
    <col min="15108" max="15108" width="20.28515625" style="44" customWidth="1"/>
    <col min="15109" max="15109" width="4" style="44" customWidth="1"/>
    <col min="15110" max="15110" width="4.140625" style="44" customWidth="1"/>
    <col min="15111" max="15360" width="9.140625" style="44"/>
    <col min="15361" max="15361" width="4" style="44" customWidth="1"/>
    <col min="15362" max="15362" width="4.28515625" style="44" customWidth="1"/>
    <col min="15363" max="15363" width="63.5703125" style="44" customWidth="1"/>
    <col min="15364" max="15364" width="20.28515625" style="44" customWidth="1"/>
    <col min="15365" max="15365" width="4" style="44" customWidth="1"/>
    <col min="15366" max="15366" width="4.140625" style="44" customWidth="1"/>
    <col min="15367" max="15616" width="9.140625" style="44"/>
    <col min="15617" max="15617" width="4" style="44" customWidth="1"/>
    <col min="15618" max="15618" width="4.28515625" style="44" customWidth="1"/>
    <col min="15619" max="15619" width="63.5703125" style="44" customWidth="1"/>
    <col min="15620" max="15620" width="20.28515625" style="44" customWidth="1"/>
    <col min="15621" max="15621" width="4" style="44" customWidth="1"/>
    <col min="15622" max="15622" width="4.140625" style="44" customWidth="1"/>
    <col min="15623" max="15872" width="9.140625" style="44"/>
    <col min="15873" max="15873" width="4" style="44" customWidth="1"/>
    <col min="15874" max="15874" width="4.28515625" style="44" customWidth="1"/>
    <col min="15875" max="15875" width="63.5703125" style="44" customWidth="1"/>
    <col min="15876" max="15876" width="20.28515625" style="44" customWidth="1"/>
    <col min="15877" max="15877" width="4" style="44" customWidth="1"/>
    <col min="15878" max="15878" width="4.140625" style="44" customWidth="1"/>
    <col min="15879" max="16128" width="9.140625" style="44"/>
    <col min="16129" max="16129" width="4" style="44" customWidth="1"/>
    <col min="16130" max="16130" width="4.28515625" style="44" customWidth="1"/>
    <col min="16131" max="16131" width="63.5703125" style="44" customWidth="1"/>
    <col min="16132" max="16132" width="20.28515625" style="44" customWidth="1"/>
    <col min="16133" max="16133" width="4" style="44" customWidth="1"/>
    <col min="16134" max="16134" width="4.140625" style="44" customWidth="1"/>
    <col min="16135" max="16384" width="9.140625" style="44"/>
  </cols>
  <sheetData>
    <row r="1" spans="1:4">
      <c r="C1" s="45"/>
    </row>
    <row r="2" spans="1:4">
      <c r="C2" s="45"/>
    </row>
    <row r="3" spans="1:4" ht="20.25">
      <c r="B3" s="46" t="s">
        <v>1941</v>
      </c>
      <c r="C3" s="47"/>
      <c r="D3" s="47"/>
    </row>
    <row r="4" spans="1:4" ht="18.75" customHeight="1">
      <c r="B4" s="46"/>
      <c r="C4" s="49"/>
    </row>
    <row r="5" spans="1:4" ht="18.75" customHeight="1">
      <c r="B5" s="46"/>
      <c r="C5" s="49"/>
    </row>
    <row r="6" spans="1:4" ht="18.75" customHeight="1">
      <c r="C6" s="49"/>
    </row>
    <row r="7" spans="1:4" ht="18.75" customHeight="1">
      <c r="C7" s="49"/>
    </row>
    <row r="8" spans="1:4" ht="18.75" customHeight="1">
      <c r="C8" s="49"/>
    </row>
    <row r="9" spans="1:4" ht="18.75" customHeight="1">
      <c r="C9" s="49"/>
    </row>
    <row r="10" spans="1:4" ht="18.75" customHeight="1">
      <c r="C10" s="49"/>
    </row>
    <row r="11" spans="1:4" ht="18.75" customHeight="1">
      <c r="C11" s="49"/>
    </row>
    <row r="12" spans="1:4" ht="18.75" customHeight="1">
      <c r="C12" s="49"/>
    </row>
    <row r="13" spans="1:4" ht="18.75" customHeight="1">
      <c r="C13" s="49"/>
    </row>
    <row r="14" spans="1:4" ht="18.75" customHeight="1">
      <c r="C14" s="49"/>
    </row>
    <row r="15" spans="1:4" ht="18.75" customHeight="1">
      <c r="B15" s="50"/>
      <c r="C15" s="51"/>
    </row>
    <row r="16" spans="1:4" ht="20.25">
      <c r="A16" s="52"/>
      <c r="B16" s="53" t="s">
        <v>1945</v>
      </c>
      <c r="C16" s="48"/>
      <c r="D16" s="48"/>
    </row>
    <row r="17" spans="2:5" ht="18.75" customHeight="1">
      <c r="B17" s="54"/>
      <c r="C17" s="55"/>
    </row>
    <row r="18" spans="2:5" ht="18.75" customHeight="1">
      <c r="C18" s="45" t="s">
        <v>492</v>
      </c>
    </row>
    <row r="19" spans="2:5" ht="18.75" customHeight="1">
      <c r="C19" s="45"/>
    </row>
    <row r="20" spans="2:5" ht="18.75" customHeight="1">
      <c r="C20" s="45"/>
    </row>
    <row r="21" spans="2:5" ht="18.75" customHeight="1">
      <c r="C21" s="45"/>
    </row>
    <row r="22" spans="2:5" ht="18.75" customHeight="1">
      <c r="C22" s="45"/>
    </row>
    <row r="23" spans="2:5" ht="18.75" customHeight="1">
      <c r="C23" s="45"/>
    </row>
    <row r="24" spans="2:5" ht="15.75" customHeight="1">
      <c r="C24" s="45"/>
    </row>
    <row r="25" spans="2:5" ht="15.75" customHeight="1">
      <c r="C25" s="45"/>
    </row>
    <row r="26" spans="2:5" ht="18.75" customHeight="1">
      <c r="C26" s="45"/>
    </row>
    <row r="27" spans="2:5">
      <c r="C27" s="45"/>
      <c r="D27" s="56"/>
    </row>
    <row r="28" spans="2:5">
      <c r="C28" s="45"/>
      <c r="D28" s="56"/>
    </row>
    <row r="29" spans="2:5">
      <c r="B29" s="57"/>
      <c r="C29" s="58"/>
      <c r="D29" s="59"/>
      <c r="E29" s="59"/>
    </row>
    <row r="30" spans="2:5">
      <c r="B30" s="56"/>
      <c r="C30" s="60"/>
      <c r="D30" s="61"/>
      <c r="E30" s="61"/>
    </row>
    <row r="31" spans="2:5">
      <c r="B31" s="467"/>
      <c r="C31" s="467"/>
      <c r="D31" s="61"/>
      <c r="E31" s="61"/>
    </row>
    <row r="32" spans="2:5">
      <c r="B32" s="61"/>
      <c r="C32" s="60"/>
      <c r="D32" s="61"/>
      <c r="E32" s="61"/>
    </row>
    <row r="33" spans="2:5">
      <c r="B33" s="62"/>
      <c r="C33" s="60"/>
      <c r="D33" s="61"/>
      <c r="E33" s="61"/>
    </row>
    <row r="34" spans="2:5">
      <c r="B34" s="57"/>
      <c r="C34" s="58"/>
      <c r="D34" s="61"/>
      <c r="E34" s="61"/>
    </row>
    <row r="35" spans="2:5">
      <c r="B35" s="57"/>
      <c r="C35" s="58"/>
      <c r="D35" s="61"/>
      <c r="E35" s="61"/>
    </row>
    <row r="36" spans="2:5">
      <c r="B36" s="57"/>
      <c r="C36" s="60"/>
      <c r="D36" s="61"/>
      <c r="E36" s="61"/>
    </row>
    <row r="37" spans="2:5">
      <c r="B37" s="56"/>
      <c r="C37" s="60"/>
      <c r="D37" s="61"/>
      <c r="E37" s="61"/>
    </row>
    <row r="38" spans="2:5">
      <c r="B38" s="467"/>
      <c r="C38" s="467"/>
      <c r="D38" s="61"/>
      <c r="E38" s="61"/>
    </row>
    <row r="39" spans="2:5">
      <c r="B39" s="56"/>
      <c r="C39" s="45"/>
    </row>
    <row r="40" spans="2:5">
      <c r="B40" s="56"/>
      <c r="C40" s="45"/>
    </row>
    <row r="41" spans="2:5">
      <c r="B41" s="56"/>
      <c r="C41" s="45"/>
    </row>
    <row r="42" spans="2:5">
      <c r="B42" s="56"/>
      <c r="C42" s="45"/>
    </row>
    <row r="43" spans="2:5">
      <c r="B43" s="56"/>
      <c r="C43" s="45"/>
    </row>
    <row r="44" spans="2:5">
      <c r="B44" s="56"/>
      <c r="C44" s="45"/>
    </row>
    <row r="45" spans="2:5">
      <c r="B45" s="63"/>
      <c r="C45" s="45"/>
    </row>
    <row r="46" spans="2:5">
      <c r="B46" s="63" t="s">
        <v>1940</v>
      </c>
      <c r="C46" s="64"/>
      <c r="D46" s="64"/>
    </row>
  </sheetData>
  <sheetProtection selectLockedCells="1"/>
  <mergeCells count="2">
    <mergeCell ref="B38:C38"/>
    <mergeCell ref="B31:C3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7"/>
  <sheetViews>
    <sheetView view="pageBreakPreview" topLeftCell="A34" zoomScale="90" zoomScaleNormal="100" zoomScaleSheetLayoutView="90" workbookViewId="0">
      <selection sqref="A1:XFD47"/>
    </sheetView>
  </sheetViews>
  <sheetFormatPr defaultColWidth="9.140625" defaultRowHeight="12.75"/>
  <cols>
    <col min="1" max="1" width="6.7109375" customWidth="1"/>
    <col min="2" max="2" width="45" customWidth="1"/>
    <col min="3" max="6" width="9.7109375" customWidth="1"/>
  </cols>
  <sheetData>
    <row r="1" spans="1:6" ht="15.75">
      <c r="A1" s="480" t="s">
        <v>49</v>
      </c>
      <c r="B1" s="481"/>
      <c r="C1" s="481"/>
    </row>
    <row r="2" spans="1:6">
      <c r="A2" s="1" t="s">
        <v>0</v>
      </c>
      <c r="B2" s="1" t="s">
        <v>1</v>
      </c>
      <c r="C2" s="2" t="s">
        <v>3</v>
      </c>
      <c r="D2" s="2" t="s">
        <v>4</v>
      </c>
      <c r="E2" s="2" t="s">
        <v>5</v>
      </c>
      <c r="F2" s="2" t="s">
        <v>2</v>
      </c>
    </row>
    <row r="3" spans="1:6">
      <c r="A3" s="7" t="s">
        <v>50</v>
      </c>
      <c r="B3" s="4" t="s">
        <v>51</v>
      </c>
      <c r="C3" s="6"/>
      <c r="D3" s="6"/>
      <c r="E3" s="5"/>
    </row>
    <row r="4" spans="1:6">
      <c r="A4" s="7"/>
      <c r="B4" s="4"/>
      <c r="C4" s="6"/>
      <c r="D4" s="6"/>
      <c r="E4" s="5"/>
    </row>
    <row r="5" spans="1:6">
      <c r="A5" s="7" t="s">
        <v>52</v>
      </c>
      <c r="B5" s="4" t="s">
        <v>49</v>
      </c>
      <c r="C5" s="6"/>
      <c r="D5" s="6"/>
      <c r="E5" s="5"/>
    </row>
    <row r="6" spans="1:6">
      <c r="A6" s="7"/>
      <c r="B6" s="4"/>
      <c r="C6" s="6"/>
      <c r="D6" s="6"/>
      <c r="E6" s="5"/>
    </row>
    <row r="7" spans="1:6">
      <c r="A7" s="7" t="s">
        <v>53</v>
      </c>
      <c r="B7" s="4" t="s">
        <v>28</v>
      </c>
      <c r="C7" s="6"/>
      <c r="D7" s="6"/>
      <c r="E7" s="5"/>
    </row>
    <row r="8" spans="1:6">
      <c r="A8" s="7"/>
      <c r="B8" s="7"/>
      <c r="C8" s="6"/>
      <c r="D8" s="6"/>
      <c r="E8" s="5"/>
    </row>
    <row r="9" spans="1:6">
      <c r="A9" s="7" t="s">
        <v>54</v>
      </c>
      <c r="B9" s="7" t="s">
        <v>55</v>
      </c>
      <c r="C9" s="9">
        <v>2.98</v>
      </c>
      <c r="D9" s="9" t="s">
        <v>7</v>
      </c>
      <c r="E9" s="10">
        <v>14500</v>
      </c>
      <c r="F9" s="8">
        <f>C9*E9</f>
        <v>43210</v>
      </c>
    </row>
    <row r="10" spans="1:6">
      <c r="A10" s="11"/>
      <c r="B10" s="8"/>
      <c r="C10" s="6"/>
      <c r="D10" s="5"/>
      <c r="E10" s="5"/>
    </row>
    <row r="11" spans="1:6">
      <c r="A11" s="7" t="s">
        <v>56</v>
      </c>
      <c r="B11" s="7" t="s">
        <v>57</v>
      </c>
      <c r="C11" s="9">
        <v>18.04</v>
      </c>
      <c r="D11" s="9" t="s">
        <v>7</v>
      </c>
      <c r="E11" s="10">
        <v>14500</v>
      </c>
      <c r="F11" s="8">
        <f>C11*E11</f>
        <v>261580</v>
      </c>
    </row>
    <row r="12" spans="1:6">
      <c r="A12" s="11"/>
      <c r="B12" s="11"/>
      <c r="C12" s="6"/>
      <c r="D12" s="6"/>
      <c r="E12" s="5"/>
    </row>
    <row r="13" spans="1:6">
      <c r="A13" s="7" t="s">
        <v>58</v>
      </c>
      <c r="B13" s="7" t="s">
        <v>59</v>
      </c>
      <c r="C13" s="9">
        <v>7.46</v>
      </c>
      <c r="D13" s="9" t="s">
        <v>7</v>
      </c>
      <c r="E13" s="10">
        <v>14500</v>
      </c>
      <c r="F13" s="8">
        <f>C13*E13</f>
        <v>108170</v>
      </c>
    </row>
    <row r="14" spans="1:6">
      <c r="A14" s="11"/>
      <c r="B14" s="11"/>
      <c r="C14" s="6"/>
      <c r="D14" s="7"/>
      <c r="E14" s="5"/>
    </row>
    <row r="15" spans="1:6">
      <c r="A15" s="7" t="s">
        <v>60</v>
      </c>
      <c r="B15" s="7" t="s">
        <v>61</v>
      </c>
      <c r="C15" s="9">
        <v>5.86</v>
      </c>
      <c r="D15" s="9" t="s">
        <v>7</v>
      </c>
      <c r="E15" s="10">
        <v>14500</v>
      </c>
      <c r="F15" s="8">
        <f>C15*E15</f>
        <v>84970</v>
      </c>
    </row>
    <row r="16" spans="1:6">
      <c r="A16" s="8"/>
      <c r="B16" s="8"/>
      <c r="C16" s="5"/>
      <c r="D16" s="5"/>
      <c r="E16" s="5"/>
    </row>
    <row r="17" spans="1:6">
      <c r="A17" s="7" t="s">
        <v>62</v>
      </c>
      <c r="B17" s="7" t="s">
        <v>63</v>
      </c>
      <c r="C17" s="9">
        <v>3</v>
      </c>
      <c r="D17" s="9" t="s">
        <v>7</v>
      </c>
      <c r="E17" s="10">
        <v>14500</v>
      </c>
      <c r="F17" s="8">
        <f>C17*E17</f>
        <v>43500</v>
      </c>
    </row>
    <row r="18" spans="1:6">
      <c r="A18" s="11"/>
      <c r="B18" s="11"/>
      <c r="C18" s="6"/>
      <c r="D18" s="6"/>
      <c r="E18" s="5"/>
    </row>
    <row r="19" spans="1:6">
      <c r="A19" s="7" t="s">
        <v>64</v>
      </c>
      <c r="B19" s="7" t="s">
        <v>65</v>
      </c>
      <c r="C19" s="9">
        <v>57.04</v>
      </c>
      <c r="D19" s="9" t="s">
        <v>6</v>
      </c>
      <c r="E19" s="10">
        <v>2537.5</v>
      </c>
      <c r="F19" s="8">
        <f>C19*E19</f>
        <v>144739</v>
      </c>
    </row>
    <row r="20" spans="1:6">
      <c r="A20" s="11"/>
      <c r="B20" s="8"/>
      <c r="C20" s="5"/>
      <c r="D20" s="5"/>
      <c r="E20" s="5"/>
    </row>
    <row r="21" spans="1:6">
      <c r="A21" s="7" t="s">
        <v>66</v>
      </c>
      <c r="B21" s="7" t="s">
        <v>67</v>
      </c>
      <c r="C21" s="9">
        <v>352.93</v>
      </c>
      <c r="D21" s="9" t="s">
        <v>6</v>
      </c>
      <c r="E21" s="10">
        <v>2537.5</v>
      </c>
      <c r="F21" s="8">
        <f>C21*E21</f>
        <v>895559.875</v>
      </c>
    </row>
    <row r="22" spans="1:6">
      <c r="A22" s="11"/>
      <c r="B22" s="11"/>
      <c r="C22" s="6"/>
      <c r="D22" s="6"/>
      <c r="E22" s="5"/>
    </row>
    <row r="23" spans="1:6" ht="38.25">
      <c r="A23" s="7" t="s">
        <v>68</v>
      </c>
      <c r="B23" s="30" t="s">
        <v>33</v>
      </c>
      <c r="C23" s="6"/>
      <c r="D23" s="6"/>
      <c r="E23" s="5"/>
    </row>
    <row r="24" spans="1:6">
      <c r="A24" s="7"/>
      <c r="B24" s="7"/>
      <c r="C24" s="6"/>
      <c r="D24" s="6"/>
      <c r="E24" s="5"/>
    </row>
    <row r="25" spans="1:6">
      <c r="A25" s="7" t="s">
        <v>69</v>
      </c>
      <c r="B25" s="4" t="s">
        <v>34</v>
      </c>
      <c r="C25" s="6"/>
      <c r="D25" s="6"/>
      <c r="E25" s="5"/>
    </row>
    <row r="26" spans="1:6">
      <c r="A26" s="7"/>
      <c r="B26" s="7"/>
      <c r="C26" s="6"/>
      <c r="D26" s="6"/>
      <c r="E26" s="5"/>
    </row>
    <row r="27" spans="1:6">
      <c r="A27" s="7" t="s">
        <v>70</v>
      </c>
      <c r="B27" s="7" t="s">
        <v>71</v>
      </c>
      <c r="C27" s="9">
        <v>13021</v>
      </c>
      <c r="D27" s="9" t="s">
        <v>36</v>
      </c>
      <c r="E27" s="10">
        <v>150</v>
      </c>
      <c r="F27" s="8">
        <f>C27*E27</f>
        <v>1953150</v>
      </c>
    </row>
    <row r="28" spans="1:6">
      <c r="A28" s="11"/>
      <c r="B28" s="8"/>
      <c r="C28" s="5"/>
      <c r="D28" s="5"/>
      <c r="E28" s="5"/>
    </row>
    <row r="29" spans="1:6">
      <c r="A29" s="7" t="s">
        <v>72</v>
      </c>
      <c r="B29" s="4" t="s">
        <v>73</v>
      </c>
      <c r="C29" s="6"/>
      <c r="D29" s="6"/>
      <c r="E29" s="5"/>
    </row>
    <row r="30" spans="1:6">
      <c r="A30" s="7"/>
      <c r="B30" s="7" t="s">
        <v>74</v>
      </c>
      <c r="C30" s="6"/>
      <c r="D30" s="6"/>
      <c r="E30" s="5"/>
    </row>
    <row r="31" spans="1:6">
      <c r="A31" s="5"/>
      <c r="B31" s="5"/>
      <c r="C31" s="5"/>
      <c r="D31" s="5"/>
      <c r="E31" s="5"/>
    </row>
    <row r="32" spans="1:6">
      <c r="A32" s="7" t="s">
        <v>75</v>
      </c>
      <c r="B32" s="7" t="s">
        <v>76</v>
      </c>
      <c r="C32" s="9">
        <v>29.78</v>
      </c>
      <c r="D32" s="9" t="s">
        <v>6</v>
      </c>
      <c r="E32" s="10">
        <v>600</v>
      </c>
      <c r="F32" s="8">
        <f>C32*E32</f>
        <v>17868</v>
      </c>
    </row>
    <row r="33" spans="1:6">
      <c r="A33" s="11"/>
      <c r="B33" s="11"/>
      <c r="C33" s="6"/>
      <c r="D33" s="6"/>
      <c r="E33" s="5"/>
    </row>
    <row r="34" spans="1:6">
      <c r="A34" s="7" t="s">
        <v>77</v>
      </c>
      <c r="B34" s="7" t="s">
        <v>78</v>
      </c>
      <c r="C34" s="9">
        <v>180.31</v>
      </c>
      <c r="D34" s="9" t="s">
        <v>6</v>
      </c>
      <c r="E34" s="10">
        <v>600</v>
      </c>
      <c r="F34" s="8">
        <f>C34*E34</f>
        <v>108186</v>
      </c>
    </row>
    <row r="35" spans="1:6">
      <c r="A35" s="11"/>
      <c r="B35" s="11"/>
      <c r="C35" s="6"/>
      <c r="D35" s="6"/>
      <c r="E35" s="5"/>
    </row>
    <row r="36" spans="1:6">
      <c r="A36" s="5"/>
      <c r="B36" s="7" t="s">
        <v>79</v>
      </c>
      <c r="C36" s="9">
        <v>58.58</v>
      </c>
      <c r="D36" s="9" t="s">
        <v>6</v>
      </c>
      <c r="E36" s="10">
        <v>600</v>
      </c>
      <c r="F36" s="8">
        <f>C36*E36</f>
        <v>35148</v>
      </c>
    </row>
    <row r="37" spans="1:6">
      <c r="A37" s="8"/>
      <c r="B37" s="8"/>
      <c r="C37" s="5"/>
      <c r="D37" s="5"/>
      <c r="E37" s="5"/>
    </row>
    <row r="38" spans="1:6">
      <c r="A38" s="7" t="s">
        <v>80</v>
      </c>
      <c r="B38" s="7" t="s">
        <v>81</v>
      </c>
      <c r="C38" s="9">
        <v>480.7</v>
      </c>
      <c r="D38" s="9" t="s">
        <v>6</v>
      </c>
      <c r="E38" s="10">
        <v>600</v>
      </c>
      <c r="F38" s="8">
        <f>C38*E38</f>
        <v>288420</v>
      </c>
    </row>
    <row r="39" spans="1:6">
      <c r="A39" s="11"/>
      <c r="B39" s="11"/>
      <c r="C39" s="6"/>
      <c r="D39" s="6"/>
      <c r="E39" s="5"/>
    </row>
    <row r="40" spans="1:6">
      <c r="A40" s="7" t="s">
        <v>82</v>
      </c>
      <c r="B40" s="7" t="s">
        <v>83</v>
      </c>
      <c r="C40" s="9">
        <v>8.3699999999999992</v>
      </c>
      <c r="D40" s="9" t="s">
        <v>6</v>
      </c>
      <c r="E40" s="10">
        <v>650</v>
      </c>
      <c r="F40" s="8">
        <f>C40*E40</f>
        <v>5440.4999999999991</v>
      </c>
    </row>
    <row r="41" spans="1:6">
      <c r="A41" s="11"/>
      <c r="B41" s="11"/>
      <c r="C41" s="6"/>
      <c r="D41" s="6"/>
      <c r="E41" s="5"/>
    </row>
    <row r="42" spans="1:6">
      <c r="A42" s="7" t="s">
        <v>84</v>
      </c>
      <c r="B42" s="7" t="s">
        <v>85</v>
      </c>
      <c r="C42" s="9">
        <v>147.83000000000001</v>
      </c>
      <c r="D42" s="9" t="s">
        <v>6</v>
      </c>
      <c r="E42" s="10">
        <v>150</v>
      </c>
      <c r="F42" s="8">
        <f>C42*E42</f>
        <v>22174.500000000004</v>
      </c>
    </row>
    <row r="43" spans="1:6">
      <c r="A43" s="11"/>
      <c r="B43" s="8"/>
      <c r="C43" s="6"/>
      <c r="D43" s="5"/>
      <c r="E43" s="5"/>
    </row>
    <row r="44" spans="1:6">
      <c r="A44" s="7" t="s">
        <v>86</v>
      </c>
      <c r="B44" s="7" t="s">
        <v>87</v>
      </c>
      <c r="C44" s="9">
        <v>24.95</v>
      </c>
      <c r="D44" s="9" t="s">
        <v>43</v>
      </c>
      <c r="E44" s="10">
        <v>200</v>
      </c>
      <c r="F44" s="8">
        <f>C44*E44</f>
        <v>4990</v>
      </c>
    </row>
    <row r="45" spans="1:6">
      <c r="A45" s="11"/>
      <c r="B45" s="11"/>
      <c r="C45" s="6"/>
      <c r="D45" s="6"/>
      <c r="E45" s="5"/>
    </row>
    <row r="46" spans="1:6">
      <c r="A46" s="7" t="s">
        <v>88</v>
      </c>
      <c r="B46" s="7" t="s">
        <v>89</v>
      </c>
      <c r="C46" s="9">
        <v>12.78</v>
      </c>
      <c r="D46" s="9" t="s">
        <v>43</v>
      </c>
      <c r="E46" s="10">
        <v>150</v>
      </c>
      <c r="F46" s="8">
        <f>C46*E46</f>
        <v>1917</v>
      </c>
    </row>
    <row r="47" spans="1:6">
      <c r="B47" s="3" t="s">
        <v>2</v>
      </c>
      <c r="F47" s="16">
        <f>SUM(F2:F46)</f>
        <v>4019022.875</v>
      </c>
    </row>
  </sheetData>
  <mergeCells count="1">
    <mergeCell ref="A1:C1"/>
  </mergeCells>
  <pageMargins left="0.75" right="0.75" top="1" bottom="1" header="0.5" footer="0.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52"/>
  <sheetViews>
    <sheetView view="pageBreakPreview" zoomScaleNormal="100" zoomScaleSheetLayoutView="100" workbookViewId="0">
      <selection sqref="A1:XFD52"/>
    </sheetView>
  </sheetViews>
  <sheetFormatPr defaultColWidth="9.140625" defaultRowHeight="12.75"/>
  <cols>
    <col min="1" max="1" width="6.7109375" customWidth="1"/>
    <col min="2" max="2" width="47.5703125" customWidth="1"/>
    <col min="3" max="3" width="9.7109375" customWidth="1"/>
    <col min="4" max="4" width="7" customWidth="1"/>
    <col min="5" max="6" width="9.7109375" customWidth="1"/>
  </cols>
  <sheetData>
    <row r="1" spans="1:6" ht="15.75">
      <c r="A1" s="480" t="s">
        <v>90</v>
      </c>
      <c r="B1" s="481"/>
      <c r="C1" s="481"/>
    </row>
    <row r="2" spans="1:6">
      <c r="A2" s="1" t="s">
        <v>0</v>
      </c>
      <c r="B2" s="1" t="s">
        <v>1</v>
      </c>
      <c r="C2" s="2" t="s">
        <v>3</v>
      </c>
      <c r="D2" s="2" t="s">
        <v>4</v>
      </c>
      <c r="E2" s="2" t="s">
        <v>5</v>
      </c>
      <c r="F2" s="2" t="s">
        <v>2</v>
      </c>
    </row>
    <row r="3" spans="1:6">
      <c r="A3" s="1"/>
      <c r="B3" s="1"/>
      <c r="C3" s="2"/>
      <c r="D3" s="2"/>
      <c r="E3" s="2"/>
      <c r="F3" s="2"/>
    </row>
    <row r="4" spans="1:6">
      <c r="A4" s="7" t="s">
        <v>91</v>
      </c>
      <c r="B4" s="4" t="s">
        <v>92</v>
      </c>
      <c r="C4" s="6"/>
      <c r="D4" s="6"/>
      <c r="E4" s="5"/>
    </row>
    <row r="5" spans="1:6">
      <c r="A5" s="7"/>
      <c r="B5" s="4"/>
      <c r="C5" s="6"/>
      <c r="D5" s="6"/>
      <c r="E5" s="5"/>
    </row>
    <row r="6" spans="1:6">
      <c r="A6" s="7" t="s">
        <v>93</v>
      </c>
      <c r="B6" s="4" t="s">
        <v>90</v>
      </c>
      <c r="C6" s="6"/>
      <c r="D6" s="6"/>
      <c r="E6" s="5"/>
    </row>
    <row r="7" spans="1:6">
      <c r="A7" s="7"/>
      <c r="B7" s="4"/>
      <c r="C7" s="6"/>
      <c r="D7" s="6"/>
      <c r="E7" s="5"/>
    </row>
    <row r="8" spans="1:6">
      <c r="A8" s="7" t="s">
        <v>94</v>
      </c>
      <c r="B8" s="4" t="s">
        <v>95</v>
      </c>
      <c r="C8" s="6"/>
      <c r="D8" s="6"/>
      <c r="E8" s="5"/>
    </row>
    <row r="9" spans="1:6">
      <c r="A9" s="7"/>
      <c r="B9" s="5"/>
      <c r="C9" s="5"/>
      <c r="D9" s="5"/>
      <c r="E9" s="5"/>
    </row>
    <row r="10" spans="1:6">
      <c r="A10" s="7" t="s">
        <v>96</v>
      </c>
      <c r="B10" s="4" t="s">
        <v>97</v>
      </c>
      <c r="C10" s="6"/>
      <c r="D10" s="6"/>
      <c r="E10" s="5"/>
    </row>
    <row r="11" spans="1:6">
      <c r="A11" s="7"/>
      <c r="B11" s="7"/>
      <c r="C11" s="5"/>
      <c r="D11" s="5"/>
      <c r="E11" s="5"/>
    </row>
    <row r="12" spans="1:6">
      <c r="A12" s="7" t="s">
        <v>98</v>
      </c>
      <c r="B12" s="7" t="s">
        <v>99</v>
      </c>
      <c r="C12" s="9">
        <v>348.31</v>
      </c>
      <c r="D12" s="9" t="s">
        <v>6</v>
      </c>
      <c r="E12" s="10">
        <v>750</v>
      </c>
      <c r="F12" s="8">
        <f>C12*E12</f>
        <v>261232.5</v>
      </c>
    </row>
    <row r="13" spans="1:6">
      <c r="A13" s="11"/>
      <c r="B13" s="8"/>
      <c r="C13" s="5"/>
      <c r="D13" s="5"/>
      <c r="E13" s="5"/>
    </row>
    <row r="14" spans="1:6" ht="25.5">
      <c r="A14" s="7" t="s">
        <v>100</v>
      </c>
      <c r="B14" s="30" t="s">
        <v>101</v>
      </c>
      <c r="C14" s="6"/>
      <c r="D14" s="6"/>
      <c r="E14" s="5"/>
    </row>
    <row r="15" spans="1:6">
      <c r="A15" s="7"/>
      <c r="B15" s="7"/>
      <c r="C15" s="6"/>
      <c r="D15" s="6"/>
      <c r="E15" s="5"/>
    </row>
    <row r="16" spans="1:6">
      <c r="A16" s="7" t="s">
        <v>102</v>
      </c>
      <c r="B16" s="7" t="s">
        <v>103</v>
      </c>
      <c r="C16" s="9">
        <v>24.26</v>
      </c>
      <c r="D16" s="9" t="s">
        <v>43</v>
      </c>
      <c r="E16" s="10">
        <v>40</v>
      </c>
      <c r="F16" s="8">
        <f>C16*E16</f>
        <v>970.40000000000009</v>
      </c>
    </row>
    <row r="17" spans="1:6">
      <c r="A17" s="11"/>
      <c r="B17" s="11"/>
      <c r="C17" s="5"/>
      <c r="D17" s="7"/>
      <c r="E17" s="5"/>
    </row>
    <row r="18" spans="1:6">
      <c r="A18" s="7" t="s">
        <v>104</v>
      </c>
      <c r="B18" s="7" t="s">
        <v>105</v>
      </c>
      <c r="C18" s="9">
        <v>348.31</v>
      </c>
      <c r="D18" s="9" t="s">
        <v>6</v>
      </c>
      <c r="E18" s="10">
        <v>400</v>
      </c>
      <c r="F18" s="8">
        <f>C18*E18</f>
        <v>139324</v>
      </c>
    </row>
    <row r="19" spans="1:6">
      <c r="A19" s="11"/>
      <c r="B19" s="11"/>
      <c r="C19" s="6"/>
      <c r="D19" s="6"/>
      <c r="E19" s="5"/>
    </row>
    <row r="20" spans="1:6">
      <c r="A20" s="7" t="s">
        <v>106</v>
      </c>
      <c r="B20" s="4" t="s">
        <v>107</v>
      </c>
      <c r="C20" s="6"/>
      <c r="D20" s="6"/>
      <c r="E20" s="5"/>
    </row>
    <row r="21" spans="1:6">
      <c r="A21" s="7"/>
      <c r="B21" s="7"/>
      <c r="C21" s="6"/>
      <c r="D21" s="6"/>
      <c r="E21" s="5"/>
    </row>
    <row r="22" spans="1:6">
      <c r="A22" s="7" t="s">
        <v>108</v>
      </c>
      <c r="B22" s="7" t="s">
        <v>109</v>
      </c>
      <c r="C22" s="9">
        <v>24.26</v>
      </c>
      <c r="D22" s="9" t="s">
        <v>43</v>
      </c>
      <c r="E22" s="10">
        <v>150</v>
      </c>
      <c r="F22" s="8">
        <f>C22*E22</f>
        <v>3639.0000000000005</v>
      </c>
    </row>
    <row r="23" spans="1:6">
      <c r="A23" s="11"/>
      <c r="B23" s="11"/>
      <c r="C23" s="6"/>
      <c r="D23" s="6"/>
      <c r="E23" s="5"/>
    </row>
    <row r="24" spans="1:6" ht="51">
      <c r="A24" s="7" t="s">
        <v>110</v>
      </c>
      <c r="B24" s="30" t="s">
        <v>111</v>
      </c>
      <c r="C24" s="6"/>
      <c r="D24" s="6"/>
      <c r="E24" s="5"/>
    </row>
    <row r="25" spans="1:6">
      <c r="A25" s="7"/>
      <c r="B25" s="7"/>
      <c r="C25" s="6"/>
      <c r="D25" s="6"/>
      <c r="E25" s="5"/>
    </row>
    <row r="26" spans="1:6">
      <c r="A26" s="7" t="s">
        <v>112</v>
      </c>
      <c r="B26" s="7" t="s">
        <v>113</v>
      </c>
      <c r="C26" s="9">
        <v>352.82</v>
      </c>
      <c r="D26" s="9" t="s">
        <v>6</v>
      </c>
      <c r="E26" s="10">
        <v>1700</v>
      </c>
      <c r="F26" s="8">
        <f>C26*E26</f>
        <v>599794</v>
      </c>
    </row>
    <row r="27" spans="1:6">
      <c r="A27" s="11"/>
      <c r="B27" s="11"/>
      <c r="C27" s="6"/>
      <c r="D27" s="6"/>
      <c r="E27" s="5"/>
    </row>
    <row r="28" spans="1:6">
      <c r="A28" s="7" t="s">
        <v>114</v>
      </c>
      <c r="B28" s="7" t="s">
        <v>115</v>
      </c>
      <c r="C28" s="6"/>
      <c r="D28" s="6" t="s">
        <v>6</v>
      </c>
      <c r="E28" s="10">
        <v>1700</v>
      </c>
      <c r="F28" s="8">
        <f>C28*E28</f>
        <v>0</v>
      </c>
    </row>
    <row r="29" spans="1:6">
      <c r="A29" s="11"/>
      <c r="B29" s="11"/>
      <c r="C29" s="5"/>
      <c r="D29" s="7"/>
      <c r="E29" s="5"/>
    </row>
    <row r="30" spans="1:6">
      <c r="A30" s="7" t="s">
        <v>116</v>
      </c>
      <c r="B30" s="7" t="s">
        <v>117</v>
      </c>
      <c r="C30" s="9">
        <v>24.26</v>
      </c>
      <c r="D30" s="9" t="s">
        <v>6</v>
      </c>
      <c r="E30" s="10">
        <v>1700</v>
      </c>
      <c r="F30" s="8">
        <f>C30*E30</f>
        <v>41242</v>
      </c>
    </row>
    <row r="31" spans="1:6">
      <c r="A31" s="11"/>
      <c r="B31" s="11"/>
      <c r="C31" s="5"/>
      <c r="D31" s="7"/>
      <c r="E31" s="5"/>
    </row>
    <row r="32" spans="1:6">
      <c r="A32" s="7" t="s">
        <v>118</v>
      </c>
      <c r="B32" s="4" t="s">
        <v>119</v>
      </c>
      <c r="C32" s="6"/>
      <c r="D32" s="6"/>
      <c r="E32" s="5"/>
    </row>
    <row r="33" spans="1:6">
      <c r="A33" s="7"/>
      <c r="B33" s="7"/>
      <c r="C33" s="6"/>
      <c r="D33" s="6"/>
      <c r="E33" s="5"/>
    </row>
    <row r="34" spans="1:6">
      <c r="A34" s="7" t="s">
        <v>120</v>
      </c>
      <c r="B34" s="7" t="s">
        <v>121</v>
      </c>
      <c r="C34" s="9">
        <v>9</v>
      </c>
      <c r="D34" s="9" t="s">
        <v>122</v>
      </c>
      <c r="E34" s="10">
        <v>500</v>
      </c>
      <c r="F34" s="8">
        <f>C34*E34</f>
        <v>4500</v>
      </c>
    </row>
    <row r="35" spans="1:6">
      <c r="A35" s="11"/>
      <c r="B35" s="11"/>
      <c r="C35" s="6"/>
      <c r="D35" s="6"/>
      <c r="E35" s="5"/>
    </row>
    <row r="36" spans="1:6">
      <c r="A36" s="7" t="s">
        <v>123</v>
      </c>
      <c r="B36" s="4" t="s">
        <v>124</v>
      </c>
      <c r="C36" s="6"/>
      <c r="D36" s="6"/>
      <c r="E36" s="5"/>
    </row>
    <row r="37" spans="1:6">
      <c r="A37" s="7"/>
      <c r="B37" s="7"/>
      <c r="C37" s="6"/>
      <c r="D37" s="6"/>
      <c r="E37" s="5"/>
    </row>
    <row r="38" spans="1:6" ht="25.5">
      <c r="A38" s="7" t="s">
        <v>125</v>
      </c>
      <c r="B38" s="32" t="s">
        <v>126</v>
      </c>
      <c r="C38" s="9">
        <v>267.3</v>
      </c>
      <c r="D38" s="9" t="s">
        <v>43</v>
      </c>
      <c r="E38" s="10">
        <v>1250</v>
      </c>
      <c r="F38" s="8">
        <f>C38*E38</f>
        <v>334125</v>
      </c>
    </row>
    <row r="39" spans="1:6">
      <c r="A39" s="11"/>
      <c r="B39" s="11"/>
      <c r="C39" s="6"/>
      <c r="D39" s="6"/>
      <c r="E39" s="5"/>
    </row>
    <row r="40" spans="1:6">
      <c r="A40" s="7" t="s">
        <v>127</v>
      </c>
      <c r="B40" s="4" t="s">
        <v>128</v>
      </c>
      <c r="C40" s="6"/>
      <c r="D40" s="6"/>
      <c r="E40" s="5"/>
    </row>
    <row r="41" spans="1:6">
      <c r="A41" s="7"/>
      <c r="B41" s="7"/>
      <c r="C41" s="6"/>
      <c r="D41" s="6"/>
      <c r="E41" s="5"/>
    </row>
    <row r="42" spans="1:6" ht="25.5">
      <c r="A42" s="7" t="s">
        <v>129</v>
      </c>
      <c r="B42" s="32" t="s">
        <v>130</v>
      </c>
      <c r="C42" s="9">
        <v>9</v>
      </c>
      <c r="D42" s="9" t="s">
        <v>122</v>
      </c>
      <c r="E42" s="10">
        <v>4500</v>
      </c>
      <c r="F42" s="8">
        <f>C42*E42</f>
        <v>40500</v>
      </c>
    </row>
    <row r="43" spans="1:6">
      <c r="A43" s="11"/>
      <c r="B43" s="11"/>
      <c r="C43" s="6"/>
      <c r="D43" s="6"/>
      <c r="E43" s="5"/>
    </row>
    <row r="44" spans="1:6">
      <c r="A44" s="7" t="s">
        <v>131</v>
      </c>
      <c r="B44" s="7" t="s">
        <v>132</v>
      </c>
      <c r="C44" s="9">
        <v>9</v>
      </c>
      <c r="D44" s="9" t="s">
        <v>122</v>
      </c>
      <c r="E44" s="10">
        <v>600</v>
      </c>
      <c r="F44" s="8">
        <f>C44*E44</f>
        <v>5400</v>
      </c>
    </row>
    <row r="45" spans="1:6">
      <c r="A45" s="11"/>
      <c r="B45" s="8"/>
      <c r="C45" s="5"/>
      <c r="D45" s="5"/>
      <c r="E45" s="5"/>
    </row>
    <row r="46" spans="1:6">
      <c r="A46" s="7" t="s">
        <v>133</v>
      </c>
      <c r="B46" s="7" t="s">
        <v>134</v>
      </c>
      <c r="C46" s="9">
        <v>9</v>
      </c>
      <c r="D46" s="9" t="s">
        <v>122</v>
      </c>
      <c r="E46" s="10">
        <v>600</v>
      </c>
      <c r="F46" s="8">
        <f>C46*E46</f>
        <v>5400</v>
      </c>
    </row>
    <row r="47" spans="1:6" ht="16.5">
      <c r="A47" s="8"/>
      <c r="B47" s="17"/>
      <c r="C47" s="19"/>
      <c r="D47" s="19"/>
      <c r="E47" s="5"/>
    </row>
    <row r="48" spans="1:6" ht="16.5">
      <c r="A48" s="5"/>
      <c r="B48" s="33" t="s">
        <v>135</v>
      </c>
      <c r="C48" s="19"/>
      <c r="D48" s="19"/>
      <c r="E48" s="5"/>
    </row>
    <row r="49" spans="1:6" ht="16.5">
      <c r="A49" s="5"/>
      <c r="B49" s="20"/>
      <c r="C49" s="19"/>
      <c r="D49" s="19"/>
      <c r="E49" s="5"/>
    </row>
    <row r="50" spans="1:6" ht="16.5">
      <c r="A50" s="5"/>
      <c r="B50" s="32" t="s">
        <v>136</v>
      </c>
      <c r="C50" s="22">
        <v>8.89</v>
      </c>
      <c r="D50" s="9" t="s">
        <v>6</v>
      </c>
      <c r="E50" s="10">
        <v>15000</v>
      </c>
      <c r="F50" s="8">
        <f>C50*E50</f>
        <v>133350</v>
      </c>
    </row>
    <row r="51" spans="1:6" ht="16.5">
      <c r="A51" s="5"/>
      <c r="B51" s="32"/>
      <c r="C51" s="22"/>
      <c r="D51" s="9"/>
      <c r="E51" s="10"/>
      <c r="F51" s="8"/>
    </row>
    <row r="52" spans="1:6">
      <c r="B52" s="3" t="s">
        <v>2</v>
      </c>
      <c r="F52" s="16">
        <f>SUM(F2:F50)</f>
        <v>1569476.9</v>
      </c>
    </row>
  </sheetData>
  <mergeCells count="1">
    <mergeCell ref="A1:C1"/>
  </mergeCells>
  <pageMargins left="0.75" right="0.75" top="1" bottom="1" header="0.5" footer="0.5"/>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8"/>
  <sheetViews>
    <sheetView view="pageBreakPreview" topLeftCell="A29" zoomScaleNormal="100" zoomScaleSheetLayoutView="100" workbookViewId="0">
      <selection sqref="A1:XFD28"/>
    </sheetView>
  </sheetViews>
  <sheetFormatPr defaultColWidth="9.140625" defaultRowHeight="12.75"/>
  <cols>
    <col min="1" max="1" width="6.7109375" customWidth="1"/>
    <col min="2" max="2" width="42.140625" customWidth="1"/>
    <col min="3" max="6" width="9.7109375" customWidth="1"/>
  </cols>
  <sheetData>
    <row r="1" spans="1:6" ht="15.75" hidden="1">
      <c r="A1" s="480" t="s">
        <v>137</v>
      </c>
      <c r="B1" s="481"/>
      <c r="C1" s="481"/>
    </row>
    <row r="2" spans="1:6" hidden="1">
      <c r="A2" s="1" t="s">
        <v>0</v>
      </c>
      <c r="B2" s="1" t="s">
        <v>1</v>
      </c>
      <c r="C2" s="2" t="s">
        <v>3</v>
      </c>
      <c r="D2" s="2" t="s">
        <v>4</v>
      </c>
      <c r="E2" s="2" t="s">
        <v>5</v>
      </c>
      <c r="F2" s="2" t="s">
        <v>2</v>
      </c>
    </row>
    <row r="3" spans="1:6" hidden="1">
      <c r="A3" s="7" t="s">
        <v>138</v>
      </c>
      <c r="B3" s="4" t="s">
        <v>139</v>
      </c>
      <c r="C3" s="6"/>
      <c r="D3" s="6"/>
      <c r="E3" s="15"/>
    </row>
    <row r="4" spans="1:6" hidden="1">
      <c r="A4" s="7"/>
      <c r="B4" s="4"/>
      <c r="C4" s="6"/>
      <c r="D4" s="6"/>
      <c r="E4" s="6"/>
    </row>
    <row r="5" spans="1:6" hidden="1">
      <c r="A5" s="7" t="s">
        <v>140</v>
      </c>
      <c r="B5" s="4" t="s">
        <v>137</v>
      </c>
      <c r="C5" s="6"/>
      <c r="D5" s="6"/>
      <c r="E5" s="6"/>
    </row>
    <row r="6" spans="1:6" hidden="1">
      <c r="A6" s="7"/>
      <c r="B6" s="4"/>
      <c r="C6" s="6"/>
      <c r="D6" s="6"/>
      <c r="E6" s="6"/>
    </row>
    <row r="7" spans="1:6" hidden="1">
      <c r="A7" s="7" t="s">
        <v>141</v>
      </c>
      <c r="B7" s="4" t="s">
        <v>142</v>
      </c>
      <c r="C7" s="6"/>
      <c r="D7" s="6"/>
      <c r="E7" s="6"/>
    </row>
    <row r="8" spans="1:6" hidden="1">
      <c r="A8" s="7"/>
      <c r="B8" s="4"/>
      <c r="C8" s="6"/>
      <c r="D8" s="6"/>
      <c r="E8" s="15"/>
    </row>
    <row r="9" spans="1:6" ht="63.75" hidden="1">
      <c r="A9" s="7" t="s">
        <v>143</v>
      </c>
      <c r="B9" s="30" t="s">
        <v>144</v>
      </c>
      <c r="C9" s="6"/>
      <c r="D9" s="6"/>
      <c r="E9" s="15"/>
    </row>
    <row r="10" spans="1:6" hidden="1">
      <c r="A10" s="7"/>
      <c r="B10" s="7"/>
      <c r="C10" s="6"/>
      <c r="D10" s="6"/>
      <c r="E10" s="6"/>
    </row>
    <row r="11" spans="1:6" hidden="1">
      <c r="A11" s="7" t="s">
        <v>145</v>
      </c>
      <c r="B11" s="7" t="s">
        <v>146</v>
      </c>
      <c r="C11" s="9">
        <v>473.6</v>
      </c>
      <c r="D11" s="9" t="s">
        <v>6</v>
      </c>
      <c r="E11" s="13">
        <v>1800</v>
      </c>
      <c r="F11" s="8">
        <f>C11*E11</f>
        <v>852480</v>
      </c>
    </row>
    <row r="12" spans="1:6" hidden="1">
      <c r="A12" s="11"/>
      <c r="B12" s="8"/>
      <c r="C12" s="5"/>
      <c r="D12" s="5"/>
      <c r="E12" s="5"/>
    </row>
    <row r="13" spans="1:6" hidden="1">
      <c r="A13" s="7" t="s">
        <v>147</v>
      </c>
      <c r="B13" s="4" t="s">
        <v>148</v>
      </c>
      <c r="C13" s="6"/>
      <c r="D13" s="6"/>
      <c r="E13" s="15"/>
    </row>
    <row r="14" spans="1:6" hidden="1">
      <c r="A14" s="7"/>
      <c r="B14" s="7"/>
      <c r="C14" s="6"/>
      <c r="D14" s="6"/>
      <c r="E14" s="6"/>
    </row>
    <row r="15" spans="1:6" ht="63.75" hidden="1">
      <c r="A15" s="7" t="s">
        <v>149</v>
      </c>
      <c r="B15" s="30" t="s">
        <v>144</v>
      </c>
      <c r="C15" s="6"/>
      <c r="D15" s="6"/>
      <c r="E15" s="6"/>
    </row>
    <row r="16" spans="1:6" hidden="1">
      <c r="A16" s="7"/>
      <c r="B16" s="7"/>
      <c r="C16" s="6"/>
      <c r="D16" s="6"/>
      <c r="E16" s="6"/>
    </row>
    <row r="17" spans="1:6" hidden="1">
      <c r="A17" s="7" t="s">
        <v>150</v>
      </c>
      <c r="B17" s="7" t="s">
        <v>151</v>
      </c>
      <c r="C17" s="9">
        <v>273.99</v>
      </c>
      <c r="D17" s="9" t="s">
        <v>6</v>
      </c>
      <c r="E17" s="13">
        <v>1800</v>
      </c>
      <c r="F17" s="8">
        <f>C17*E17</f>
        <v>493182</v>
      </c>
    </row>
    <row r="18" spans="1:6" hidden="1">
      <c r="A18" s="11"/>
      <c r="B18" s="12"/>
      <c r="C18" s="6"/>
      <c r="D18" s="6"/>
      <c r="E18" s="15"/>
    </row>
    <row r="19" spans="1:6" hidden="1">
      <c r="A19" s="7" t="s">
        <v>152</v>
      </c>
      <c r="B19" s="7" t="s">
        <v>153</v>
      </c>
      <c r="C19" s="9">
        <v>19.350000000000001</v>
      </c>
      <c r="D19" s="9" t="s">
        <v>6</v>
      </c>
      <c r="E19" s="13">
        <v>1800</v>
      </c>
      <c r="F19" s="8">
        <f>C19*E19</f>
        <v>34830</v>
      </c>
    </row>
    <row r="20" spans="1:6" hidden="1">
      <c r="A20" s="11"/>
      <c r="B20" s="8"/>
      <c r="C20" s="5"/>
      <c r="D20" s="5"/>
      <c r="E20" s="5"/>
    </row>
    <row r="21" spans="1:6" hidden="1">
      <c r="A21" s="7" t="s">
        <v>154</v>
      </c>
      <c r="B21" s="4" t="s">
        <v>155</v>
      </c>
      <c r="C21" s="6"/>
      <c r="D21" s="6"/>
      <c r="E21" s="15"/>
    </row>
    <row r="22" spans="1:6" hidden="1">
      <c r="A22" s="7"/>
      <c r="B22" s="7"/>
      <c r="C22" s="6"/>
      <c r="D22" s="6"/>
      <c r="E22" s="6"/>
    </row>
    <row r="23" spans="1:6" hidden="1">
      <c r="A23" s="7" t="s">
        <v>156</v>
      </c>
      <c r="B23" s="4" t="s">
        <v>157</v>
      </c>
      <c r="C23" s="6"/>
      <c r="D23" s="6"/>
      <c r="E23" s="6"/>
    </row>
    <row r="24" spans="1:6" hidden="1">
      <c r="A24" s="7"/>
      <c r="B24" s="7"/>
      <c r="C24" s="6"/>
      <c r="D24" s="6"/>
      <c r="E24" s="6"/>
    </row>
    <row r="25" spans="1:6" hidden="1">
      <c r="A25" s="7" t="s">
        <v>158</v>
      </c>
      <c r="B25" s="7" t="s">
        <v>159</v>
      </c>
      <c r="C25" s="9">
        <v>206.76</v>
      </c>
      <c r="D25" s="9" t="s">
        <v>43</v>
      </c>
      <c r="E25" s="13">
        <v>200</v>
      </c>
      <c r="F25" s="8">
        <f>C25*E25</f>
        <v>41352</v>
      </c>
    </row>
    <row r="26" spans="1:6" hidden="1">
      <c r="A26" s="11"/>
      <c r="B26" s="11"/>
      <c r="C26" s="6"/>
      <c r="D26" s="6"/>
      <c r="E26" s="6"/>
    </row>
    <row r="27" spans="1:6" hidden="1">
      <c r="A27" s="7" t="s">
        <v>160</v>
      </c>
      <c r="B27" s="7" t="s">
        <v>161</v>
      </c>
      <c r="C27" s="9">
        <v>5.87</v>
      </c>
      <c r="D27" s="9" t="s">
        <v>43</v>
      </c>
      <c r="E27" s="13">
        <v>200</v>
      </c>
      <c r="F27" s="8">
        <f>C27*E27</f>
        <v>1174</v>
      </c>
    </row>
    <row r="28" spans="1:6" hidden="1">
      <c r="B28" s="3" t="s">
        <v>2</v>
      </c>
      <c r="F28" s="16">
        <f>SUM(F2:F27)</f>
        <v>1423018</v>
      </c>
    </row>
  </sheetData>
  <mergeCells count="1">
    <mergeCell ref="A1:C1"/>
  </mergeCells>
  <pageMargins left="0.75" right="0.75" top="1" bottom="1" header="0.5" footer="0.5"/>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9"/>
  <sheetViews>
    <sheetView view="pageBreakPreview" zoomScaleNormal="100" zoomScaleSheetLayoutView="100" workbookViewId="0">
      <selection sqref="A1:XFD39"/>
    </sheetView>
  </sheetViews>
  <sheetFormatPr defaultColWidth="9.140625" defaultRowHeight="12.75"/>
  <cols>
    <col min="1" max="1" width="6.7109375" customWidth="1"/>
    <col min="2" max="2" width="44.42578125" customWidth="1"/>
    <col min="3" max="6" width="9.7109375" customWidth="1"/>
  </cols>
  <sheetData>
    <row r="1" spans="1:6" ht="15.75">
      <c r="A1" s="480" t="s">
        <v>162</v>
      </c>
      <c r="B1" s="481"/>
      <c r="C1" s="481"/>
    </row>
    <row r="2" spans="1:6">
      <c r="A2" s="1" t="s">
        <v>0</v>
      </c>
      <c r="B2" s="1" t="s">
        <v>1</v>
      </c>
      <c r="C2" s="2" t="s">
        <v>3</v>
      </c>
      <c r="D2" s="2" t="s">
        <v>4</v>
      </c>
      <c r="E2" s="2" t="s">
        <v>5</v>
      </c>
      <c r="F2" s="2" t="s">
        <v>2</v>
      </c>
    </row>
    <row r="3" spans="1:6">
      <c r="A3" s="7" t="s">
        <v>163</v>
      </c>
      <c r="B3" s="4" t="s">
        <v>164</v>
      </c>
      <c r="C3" s="6"/>
      <c r="D3" s="6"/>
      <c r="E3" s="6"/>
    </row>
    <row r="4" spans="1:6">
      <c r="A4" s="7"/>
      <c r="B4" s="4"/>
      <c r="C4" s="6"/>
      <c r="D4" s="6"/>
      <c r="E4" s="6"/>
    </row>
    <row r="5" spans="1:6">
      <c r="A5" s="7" t="s">
        <v>165</v>
      </c>
      <c r="B5" s="4" t="s">
        <v>166</v>
      </c>
      <c r="C5" s="6"/>
      <c r="D5" s="6"/>
      <c r="E5" s="6"/>
    </row>
    <row r="6" spans="1:6">
      <c r="A6" s="7"/>
      <c r="B6" s="4"/>
      <c r="C6" s="6"/>
      <c r="D6" s="6"/>
      <c r="E6" s="6"/>
    </row>
    <row r="7" spans="1:6">
      <c r="A7" s="7" t="s">
        <v>167</v>
      </c>
      <c r="B7" s="4" t="s">
        <v>168</v>
      </c>
      <c r="C7" s="6"/>
      <c r="D7" s="6"/>
      <c r="E7" s="6"/>
    </row>
    <row r="8" spans="1:6">
      <c r="A8" s="7"/>
      <c r="B8" s="5"/>
      <c r="C8" s="5"/>
      <c r="D8" s="5"/>
      <c r="E8" s="5"/>
    </row>
    <row r="9" spans="1:6">
      <c r="A9" s="7" t="s">
        <v>169</v>
      </c>
      <c r="B9" s="4" t="s">
        <v>170</v>
      </c>
      <c r="C9" s="5"/>
      <c r="D9" s="5"/>
      <c r="E9" s="5"/>
    </row>
    <row r="10" spans="1:6">
      <c r="A10" s="7"/>
      <c r="B10" s="7"/>
      <c r="C10" s="6"/>
      <c r="D10" s="6"/>
      <c r="E10" s="6"/>
    </row>
    <row r="11" spans="1:6">
      <c r="A11" s="7" t="s">
        <v>171</v>
      </c>
      <c r="B11" s="7" t="s">
        <v>172</v>
      </c>
      <c r="C11" s="23">
        <v>106</v>
      </c>
      <c r="D11" s="9" t="s">
        <v>43</v>
      </c>
      <c r="E11" s="24">
        <v>2000</v>
      </c>
      <c r="F11" s="8">
        <f>C11*E11</f>
        <v>212000</v>
      </c>
    </row>
    <row r="12" spans="1:6">
      <c r="A12" s="11"/>
      <c r="B12" s="11"/>
      <c r="C12" s="15"/>
      <c r="D12" s="6"/>
      <c r="E12" s="15"/>
    </row>
    <row r="13" spans="1:6">
      <c r="A13" s="7" t="s">
        <v>173</v>
      </c>
      <c r="B13" s="4" t="s">
        <v>174</v>
      </c>
      <c r="C13" s="15"/>
      <c r="D13" s="6"/>
      <c r="E13" s="6"/>
    </row>
    <row r="14" spans="1:6">
      <c r="A14" s="7"/>
      <c r="B14" s="7"/>
      <c r="C14" s="15"/>
      <c r="D14" s="6"/>
      <c r="E14" s="6"/>
    </row>
    <row r="15" spans="1:6">
      <c r="A15" s="7" t="s">
        <v>175</v>
      </c>
      <c r="B15" s="7" t="s">
        <v>176</v>
      </c>
      <c r="C15" s="23">
        <v>23</v>
      </c>
      <c r="D15" s="9" t="s">
        <v>43</v>
      </c>
      <c r="E15" s="24">
        <v>800</v>
      </c>
      <c r="F15" s="8">
        <f>C15*E15</f>
        <v>18400</v>
      </c>
    </row>
    <row r="16" spans="1:6">
      <c r="A16" s="11"/>
      <c r="B16" s="11"/>
      <c r="C16" s="15"/>
      <c r="D16" s="6"/>
      <c r="E16" s="15"/>
    </row>
    <row r="17" spans="1:6">
      <c r="A17" s="7" t="s">
        <v>177</v>
      </c>
      <c r="B17" s="4" t="s">
        <v>178</v>
      </c>
      <c r="C17" s="15"/>
      <c r="D17" s="6"/>
      <c r="E17" s="6"/>
    </row>
    <row r="18" spans="1:6">
      <c r="A18" s="7"/>
      <c r="B18" s="7"/>
      <c r="C18" s="15"/>
      <c r="D18" s="6"/>
      <c r="E18" s="6"/>
    </row>
    <row r="19" spans="1:6">
      <c r="A19" s="7" t="s">
        <v>179</v>
      </c>
      <c r="B19" s="7" t="s">
        <v>180</v>
      </c>
      <c r="C19" s="23">
        <v>23</v>
      </c>
      <c r="D19" s="9" t="s">
        <v>43</v>
      </c>
      <c r="E19" s="13">
        <v>1500</v>
      </c>
      <c r="F19" s="8">
        <f>C19*E19</f>
        <v>34500</v>
      </c>
    </row>
    <row r="20" spans="1:6">
      <c r="A20" s="11"/>
      <c r="B20" s="11"/>
      <c r="C20" s="15"/>
      <c r="D20" s="6"/>
      <c r="E20" s="6"/>
    </row>
    <row r="21" spans="1:6">
      <c r="A21" s="7" t="s">
        <v>181</v>
      </c>
      <c r="B21" s="4" t="s">
        <v>182</v>
      </c>
      <c r="C21" s="15"/>
      <c r="D21" s="6"/>
      <c r="E21" s="15"/>
    </row>
    <row r="22" spans="1:6">
      <c r="A22" s="7"/>
      <c r="B22" s="7"/>
      <c r="C22" s="15"/>
      <c r="D22" s="6"/>
      <c r="E22" s="15"/>
    </row>
    <row r="23" spans="1:6">
      <c r="A23" s="7" t="s">
        <v>183</v>
      </c>
      <c r="B23" s="7" t="s">
        <v>184</v>
      </c>
      <c r="C23" s="23">
        <v>23</v>
      </c>
      <c r="D23" s="9" t="s">
        <v>43</v>
      </c>
      <c r="E23" s="24">
        <v>3500</v>
      </c>
      <c r="F23" s="8">
        <f>C23*E23</f>
        <v>80500</v>
      </c>
    </row>
    <row r="24" spans="1:6">
      <c r="A24" s="8"/>
      <c r="B24" s="8"/>
      <c r="C24" s="5"/>
      <c r="D24" s="5"/>
      <c r="E24" s="5"/>
    </row>
    <row r="25" spans="1:6">
      <c r="A25" s="5"/>
      <c r="B25" s="7" t="s">
        <v>185</v>
      </c>
      <c r="C25" s="5"/>
      <c r="D25" s="5"/>
      <c r="E25" s="5"/>
    </row>
    <row r="26" spans="1:6">
      <c r="A26" s="5"/>
      <c r="B26" s="5"/>
      <c r="C26" s="5"/>
      <c r="D26" s="5"/>
      <c r="E26" s="5"/>
    </row>
    <row r="27" spans="1:6">
      <c r="A27" s="5"/>
      <c r="B27" s="4" t="s">
        <v>186</v>
      </c>
      <c r="C27" s="5"/>
      <c r="D27" s="5"/>
      <c r="E27" s="5"/>
    </row>
    <row r="28" spans="1:6">
      <c r="A28" s="5"/>
      <c r="B28" s="4" t="s">
        <v>187</v>
      </c>
      <c r="C28" s="5"/>
      <c r="D28" s="5"/>
      <c r="E28" s="5"/>
    </row>
    <row r="29" spans="1:6">
      <c r="A29" s="5"/>
      <c r="B29" s="5"/>
      <c r="C29" s="5"/>
      <c r="D29" s="5"/>
      <c r="E29" s="5"/>
    </row>
    <row r="30" spans="1:6">
      <c r="A30" s="5"/>
      <c r="B30" s="7" t="s">
        <v>188</v>
      </c>
      <c r="C30" s="8">
        <v>6</v>
      </c>
      <c r="D30" s="11" t="s">
        <v>122</v>
      </c>
      <c r="E30" s="10">
        <v>31500</v>
      </c>
      <c r="F30" s="8">
        <f>C30*E30</f>
        <v>189000</v>
      </c>
    </row>
    <row r="31" spans="1:6">
      <c r="A31" s="8"/>
      <c r="B31" s="8"/>
      <c r="C31" s="5"/>
      <c r="D31" s="5"/>
      <c r="E31" s="5"/>
    </row>
    <row r="32" spans="1:6">
      <c r="A32" s="5"/>
      <c r="B32" s="7" t="s">
        <v>189</v>
      </c>
      <c r="C32" s="8">
        <v>1</v>
      </c>
      <c r="D32" s="11" t="s">
        <v>122</v>
      </c>
      <c r="E32" s="10">
        <v>27000</v>
      </c>
      <c r="F32" s="8">
        <f>C32*E32</f>
        <v>27000</v>
      </c>
    </row>
    <row r="33" spans="1:6">
      <c r="A33" s="8"/>
      <c r="B33" s="8"/>
      <c r="C33" s="5"/>
      <c r="D33" s="5"/>
      <c r="E33" s="5"/>
    </row>
    <row r="34" spans="1:6">
      <c r="A34" s="5"/>
      <c r="B34" s="7" t="s">
        <v>190</v>
      </c>
      <c r="C34" s="8">
        <v>1</v>
      </c>
      <c r="D34" s="11" t="s">
        <v>122</v>
      </c>
      <c r="E34" s="10">
        <v>50625</v>
      </c>
      <c r="F34" s="8">
        <f>C34*E34</f>
        <v>50625</v>
      </c>
    </row>
    <row r="35" spans="1:6">
      <c r="A35" s="8"/>
      <c r="B35" s="8"/>
      <c r="C35" s="5"/>
      <c r="D35" s="5"/>
      <c r="E35" s="5"/>
    </row>
    <row r="36" spans="1:6">
      <c r="A36" s="5"/>
      <c r="B36" s="7" t="s">
        <v>191</v>
      </c>
      <c r="C36" s="8">
        <v>6</v>
      </c>
      <c r="D36" s="11" t="s">
        <v>122</v>
      </c>
      <c r="E36" s="10">
        <v>15750</v>
      </c>
      <c r="F36" s="8">
        <f>C36*E36</f>
        <v>94500</v>
      </c>
    </row>
    <row r="37" spans="1:6">
      <c r="A37" s="8"/>
      <c r="B37" s="8"/>
      <c r="C37" s="5"/>
      <c r="D37" s="5"/>
      <c r="E37" s="5"/>
    </row>
    <row r="38" spans="1:6">
      <c r="A38" s="5"/>
      <c r="B38" s="7" t="s">
        <v>192</v>
      </c>
      <c r="C38" s="8">
        <v>1</v>
      </c>
      <c r="D38" s="11" t="s">
        <v>122</v>
      </c>
      <c r="E38" s="10">
        <v>420000</v>
      </c>
      <c r="F38" s="8">
        <f>C38*E38</f>
        <v>420000</v>
      </c>
    </row>
    <row r="39" spans="1:6">
      <c r="B39" s="3" t="s">
        <v>2</v>
      </c>
      <c r="F39" s="16">
        <f>SUM(F2:F38)</f>
        <v>1126525</v>
      </c>
    </row>
  </sheetData>
  <mergeCells count="1">
    <mergeCell ref="A1:C1"/>
  </mergeCells>
  <pageMargins left="0.75" right="0.75" top="1" bottom="1" header="0.5" footer="0.5"/>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91"/>
  <sheetViews>
    <sheetView view="pageBreakPreview" zoomScaleNormal="100" zoomScaleSheetLayoutView="100" workbookViewId="0">
      <selection sqref="A1:XFD91"/>
    </sheetView>
  </sheetViews>
  <sheetFormatPr defaultColWidth="9.140625" defaultRowHeight="12.75"/>
  <cols>
    <col min="1" max="1" width="6.7109375" customWidth="1"/>
    <col min="2" max="2" width="44.85546875" customWidth="1"/>
    <col min="3" max="3" width="9.7109375" customWidth="1"/>
    <col min="4" max="4" width="6.42578125" customWidth="1"/>
    <col min="5" max="5" width="11.5703125" bestFit="1" customWidth="1"/>
    <col min="6" max="6" width="9.7109375" customWidth="1"/>
  </cols>
  <sheetData>
    <row r="1" spans="1:6" ht="15.75">
      <c r="A1" s="480" t="s">
        <v>193</v>
      </c>
      <c r="B1" s="481"/>
      <c r="C1" s="481"/>
    </row>
    <row r="2" spans="1:6">
      <c r="A2" s="1" t="s">
        <v>0</v>
      </c>
      <c r="B2" s="1" t="s">
        <v>1</v>
      </c>
      <c r="C2" s="2" t="s">
        <v>3</v>
      </c>
      <c r="D2" s="2" t="s">
        <v>4</v>
      </c>
      <c r="E2" s="2" t="s">
        <v>5</v>
      </c>
      <c r="F2" s="2" t="s">
        <v>2</v>
      </c>
    </row>
    <row r="3" spans="1:6">
      <c r="A3" s="5"/>
      <c r="B3" s="5"/>
      <c r="C3" s="5"/>
      <c r="D3" s="5"/>
      <c r="E3" s="5"/>
    </row>
    <row r="4" spans="1:6">
      <c r="A4" s="6" t="s">
        <v>194</v>
      </c>
      <c r="B4" s="4" t="s">
        <v>195</v>
      </c>
      <c r="C4" s="6"/>
      <c r="D4" s="6"/>
      <c r="E4" s="6"/>
    </row>
    <row r="5" spans="1:6">
      <c r="A5" s="7"/>
      <c r="B5" s="5"/>
      <c r="C5" s="5"/>
      <c r="D5" s="6"/>
      <c r="E5" s="5"/>
    </row>
    <row r="6" spans="1:6">
      <c r="A6" s="7" t="s">
        <v>196</v>
      </c>
      <c r="B6" s="4" t="s">
        <v>197</v>
      </c>
      <c r="C6" s="6"/>
      <c r="D6" s="6"/>
      <c r="E6" s="6"/>
    </row>
    <row r="7" spans="1:6">
      <c r="A7" s="7"/>
      <c r="B7" s="4"/>
      <c r="C7" s="6"/>
      <c r="D7" s="6"/>
      <c r="E7" s="6"/>
    </row>
    <row r="8" spans="1:6">
      <c r="A8" s="7" t="s">
        <v>198</v>
      </c>
      <c r="B8" s="4" t="s">
        <v>199</v>
      </c>
      <c r="C8" s="6"/>
      <c r="D8" s="6"/>
      <c r="E8" s="6"/>
    </row>
    <row r="9" spans="1:6">
      <c r="A9" s="7"/>
      <c r="B9" s="4"/>
      <c r="C9" s="6"/>
      <c r="D9" s="6"/>
      <c r="E9" s="6"/>
    </row>
    <row r="10" spans="1:6">
      <c r="A10" s="7" t="s">
        <v>200</v>
      </c>
      <c r="B10" s="4" t="s">
        <v>201</v>
      </c>
      <c r="C10" s="5"/>
      <c r="D10" s="6"/>
      <c r="E10" s="5"/>
    </row>
    <row r="11" spans="1:6">
      <c r="A11" s="7"/>
      <c r="B11" s="7"/>
      <c r="C11" s="5"/>
      <c r="D11" s="6"/>
      <c r="E11" s="5"/>
    </row>
    <row r="12" spans="1:6">
      <c r="A12" s="7" t="s">
        <v>202</v>
      </c>
      <c r="B12" s="7" t="s">
        <v>203</v>
      </c>
      <c r="C12" s="8">
        <v>3</v>
      </c>
      <c r="D12" s="9" t="s">
        <v>122</v>
      </c>
      <c r="E12" s="10">
        <v>368450.20799999998</v>
      </c>
      <c r="F12" s="8">
        <f>C12*E12</f>
        <v>1105350.6239999998</v>
      </c>
    </row>
    <row r="13" spans="1:6">
      <c r="A13" s="8"/>
      <c r="B13" s="8"/>
      <c r="C13" s="5"/>
      <c r="D13" s="5"/>
      <c r="E13" s="5"/>
    </row>
    <row r="14" spans="1:6">
      <c r="A14" s="7" t="s">
        <v>204</v>
      </c>
      <c r="B14" s="7" t="s">
        <v>205</v>
      </c>
      <c r="C14" s="8">
        <v>2</v>
      </c>
      <c r="D14" s="9" t="s">
        <v>122</v>
      </c>
      <c r="E14" s="10">
        <v>547722</v>
      </c>
      <c r="F14" s="8">
        <f>C14*E14</f>
        <v>1095444</v>
      </c>
    </row>
    <row r="15" spans="1:6">
      <c r="A15" s="8"/>
      <c r="B15" s="8"/>
      <c r="C15" s="5"/>
      <c r="D15" s="5"/>
      <c r="E15" s="5"/>
    </row>
    <row r="16" spans="1:6">
      <c r="A16" s="7" t="s">
        <v>206</v>
      </c>
      <c r="B16" s="7" t="s">
        <v>207</v>
      </c>
      <c r="C16" s="8">
        <v>2</v>
      </c>
      <c r="D16" s="9" t="s">
        <v>122</v>
      </c>
      <c r="E16" s="10">
        <v>458181.36</v>
      </c>
      <c r="F16" s="8">
        <f>C16*E16</f>
        <v>916362.72</v>
      </c>
    </row>
    <row r="17" spans="1:6">
      <c r="A17" s="8"/>
      <c r="B17" s="8"/>
      <c r="C17" s="5"/>
      <c r="D17" s="5"/>
      <c r="E17" s="5"/>
    </row>
    <row r="18" spans="1:6">
      <c r="A18" s="5"/>
      <c r="B18" s="7" t="s">
        <v>208</v>
      </c>
      <c r="C18" s="8">
        <v>1</v>
      </c>
      <c r="D18" s="9" t="s">
        <v>122</v>
      </c>
      <c r="E18" s="10">
        <v>469326.31199999998</v>
      </c>
      <c r="F18" s="8">
        <f>C18*E18</f>
        <v>469326.31199999998</v>
      </c>
    </row>
    <row r="19" spans="1:6">
      <c r="A19" s="8"/>
      <c r="B19" s="8"/>
      <c r="C19" s="5"/>
      <c r="D19" s="5"/>
      <c r="E19" s="5"/>
    </row>
    <row r="20" spans="1:6">
      <c r="A20" s="7" t="s">
        <v>209</v>
      </c>
      <c r="B20" s="7" t="s">
        <v>210</v>
      </c>
      <c r="C20" s="8">
        <v>1</v>
      </c>
      <c r="D20" s="9" t="s">
        <v>122</v>
      </c>
      <c r="E20" s="10">
        <v>469326.31199999998</v>
      </c>
      <c r="F20" s="8">
        <f>C20*E20</f>
        <v>469326.31199999998</v>
      </c>
    </row>
    <row r="21" spans="1:6">
      <c r="A21" s="8"/>
      <c r="B21" s="8"/>
      <c r="C21" s="5"/>
      <c r="D21" s="5"/>
      <c r="E21" s="5"/>
    </row>
    <row r="22" spans="1:6">
      <c r="A22" s="7" t="s">
        <v>211</v>
      </c>
      <c r="B22" s="4" t="s">
        <v>212</v>
      </c>
      <c r="C22" s="6"/>
      <c r="D22" s="6"/>
      <c r="E22" s="15"/>
    </row>
    <row r="23" spans="1:6">
      <c r="A23" s="7"/>
      <c r="B23" s="7"/>
      <c r="C23" s="6"/>
      <c r="D23" s="6"/>
      <c r="E23" s="15"/>
    </row>
    <row r="24" spans="1:6">
      <c r="A24" s="7" t="s">
        <v>213</v>
      </c>
      <c r="B24" s="4" t="s">
        <v>214</v>
      </c>
      <c r="C24" s="5"/>
      <c r="D24" s="6"/>
      <c r="E24" s="5"/>
    </row>
    <row r="25" spans="1:6">
      <c r="A25" s="7"/>
      <c r="B25" s="5"/>
      <c r="C25" s="5"/>
      <c r="D25" s="6"/>
      <c r="E25" s="5"/>
    </row>
    <row r="26" spans="1:6" ht="25.5">
      <c r="A26" s="7" t="s">
        <v>215</v>
      </c>
      <c r="B26" s="30" t="s">
        <v>216</v>
      </c>
      <c r="C26" s="5"/>
      <c r="D26" s="6"/>
      <c r="E26" s="5"/>
    </row>
    <row r="27" spans="1:6">
      <c r="A27" s="7"/>
      <c r="B27" s="5"/>
      <c r="C27" s="5"/>
      <c r="D27" s="6"/>
      <c r="E27" s="5"/>
    </row>
    <row r="28" spans="1:6">
      <c r="A28" s="7" t="s">
        <v>217</v>
      </c>
      <c r="B28" s="7" t="s">
        <v>218</v>
      </c>
      <c r="C28" s="9">
        <v>171</v>
      </c>
      <c r="D28" s="9" t="s">
        <v>43</v>
      </c>
      <c r="E28" s="10">
        <v>750</v>
      </c>
      <c r="F28" s="8">
        <f>C28*E28</f>
        <v>128250</v>
      </c>
    </row>
    <row r="29" spans="1:6">
      <c r="A29" s="11"/>
      <c r="B29" s="8"/>
      <c r="C29" s="5"/>
      <c r="D29" s="6"/>
      <c r="E29" s="5"/>
    </row>
    <row r="30" spans="1:6">
      <c r="A30" s="7" t="s">
        <v>219</v>
      </c>
      <c r="B30" s="4" t="s">
        <v>220</v>
      </c>
      <c r="C30" s="6"/>
      <c r="D30" s="6"/>
      <c r="E30" s="6"/>
    </row>
    <row r="31" spans="1:6">
      <c r="A31" s="7"/>
      <c r="B31" s="4"/>
      <c r="C31" s="6"/>
      <c r="D31" s="6"/>
      <c r="E31" s="6"/>
    </row>
    <row r="32" spans="1:6">
      <c r="A32" s="7" t="s">
        <v>221</v>
      </c>
      <c r="B32" s="7" t="s">
        <v>222</v>
      </c>
      <c r="C32" s="9">
        <v>4</v>
      </c>
      <c r="D32" s="9" t="s">
        <v>122</v>
      </c>
      <c r="E32" s="24">
        <v>28080</v>
      </c>
      <c r="F32" s="8">
        <f>C32*E32</f>
        <v>112320</v>
      </c>
    </row>
    <row r="33" spans="1:6">
      <c r="A33" s="11"/>
      <c r="B33" s="11"/>
      <c r="C33" s="6"/>
      <c r="D33" s="6"/>
      <c r="E33" s="15"/>
    </row>
    <row r="34" spans="1:6" ht="38.25">
      <c r="A34" s="7" t="s">
        <v>223</v>
      </c>
      <c r="B34" s="30" t="s">
        <v>224</v>
      </c>
      <c r="C34" s="6"/>
      <c r="D34" s="6"/>
      <c r="E34" s="15"/>
    </row>
    <row r="35" spans="1:6">
      <c r="A35" s="7"/>
      <c r="B35" s="7"/>
      <c r="C35" s="6"/>
      <c r="D35" s="6"/>
      <c r="E35" s="15"/>
    </row>
    <row r="36" spans="1:6">
      <c r="A36" s="7" t="s">
        <v>225</v>
      </c>
      <c r="B36" s="7" t="s">
        <v>226</v>
      </c>
      <c r="C36" s="9">
        <v>1</v>
      </c>
      <c r="D36" s="9" t="s">
        <v>122</v>
      </c>
      <c r="E36" s="24">
        <v>25000</v>
      </c>
      <c r="F36" s="8">
        <f>C36*E36</f>
        <v>25000</v>
      </c>
    </row>
    <row r="37" spans="1:6">
      <c r="A37" s="11"/>
      <c r="B37" s="11"/>
      <c r="C37" s="6"/>
      <c r="D37" s="6"/>
      <c r="E37" s="15"/>
    </row>
    <row r="38" spans="1:6">
      <c r="A38" s="7" t="s">
        <v>227</v>
      </c>
      <c r="B38" s="7" t="s">
        <v>228</v>
      </c>
      <c r="C38" s="9">
        <v>8</v>
      </c>
      <c r="D38" s="9" t="s">
        <v>122</v>
      </c>
      <c r="E38" s="24">
        <v>25000</v>
      </c>
      <c r="F38" s="8">
        <f>C38*E38</f>
        <v>200000</v>
      </c>
    </row>
    <row r="39" spans="1:6">
      <c r="A39" s="8"/>
      <c r="B39" s="8"/>
      <c r="C39" s="5"/>
      <c r="D39" s="5"/>
      <c r="E39" s="5"/>
    </row>
    <row r="40" spans="1:6">
      <c r="A40" s="5"/>
      <c r="B40" s="7" t="s">
        <v>229</v>
      </c>
      <c r="C40" s="9">
        <v>2</v>
      </c>
      <c r="D40" s="9" t="s">
        <v>122</v>
      </c>
      <c r="E40" s="5"/>
    </row>
    <row r="41" spans="1:6">
      <c r="A41" s="7"/>
      <c r="B41" s="7"/>
      <c r="C41" s="6"/>
      <c r="D41" s="6"/>
      <c r="E41" s="15"/>
    </row>
    <row r="42" spans="1:6">
      <c r="A42" s="7" t="s">
        <v>230</v>
      </c>
      <c r="B42" s="4" t="s">
        <v>231</v>
      </c>
      <c r="C42" s="6"/>
      <c r="D42" s="6"/>
      <c r="E42" s="15"/>
    </row>
    <row r="43" spans="1:6">
      <c r="A43" s="7"/>
      <c r="B43" s="7"/>
      <c r="C43" s="6"/>
      <c r="D43" s="6"/>
      <c r="E43" s="15"/>
    </row>
    <row r="44" spans="1:6">
      <c r="A44" s="7" t="s">
        <v>232</v>
      </c>
      <c r="B44" s="7" t="s">
        <v>233</v>
      </c>
      <c r="C44" s="9">
        <v>82</v>
      </c>
      <c r="D44" s="9" t="s">
        <v>43</v>
      </c>
      <c r="E44" s="24">
        <v>3000</v>
      </c>
      <c r="F44" s="8">
        <f>C44*E44</f>
        <v>246000</v>
      </c>
    </row>
    <row r="45" spans="1:6">
      <c r="A45" s="11"/>
      <c r="B45" s="11"/>
      <c r="C45" s="6"/>
      <c r="D45" s="6"/>
      <c r="E45" s="15"/>
    </row>
    <row r="46" spans="1:6">
      <c r="A46" s="7" t="s">
        <v>234</v>
      </c>
      <c r="B46" s="7" t="s">
        <v>235</v>
      </c>
      <c r="C46" s="9">
        <v>90</v>
      </c>
      <c r="D46" s="9" t="s">
        <v>43</v>
      </c>
      <c r="E46" s="10">
        <v>800</v>
      </c>
      <c r="F46" s="8">
        <f>C46*E46</f>
        <v>72000</v>
      </c>
    </row>
    <row r="47" spans="1:6">
      <c r="A47" s="8"/>
      <c r="B47" s="8"/>
      <c r="C47" s="6"/>
      <c r="D47" s="5"/>
      <c r="E47" s="5"/>
    </row>
    <row r="48" spans="1:6">
      <c r="A48" s="7" t="s">
        <v>236</v>
      </c>
      <c r="B48" s="7" t="s">
        <v>237</v>
      </c>
      <c r="C48" s="9">
        <v>82</v>
      </c>
      <c r="D48" s="9" t="s">
        <v>43</v>
      </c>
      <c r="E48" s="10">
        <v>1800</v>
      </c>
      <c r="F48" s="8">
        <f>C48*E48</f>
        <v>147600</v>
      </c>
    </row>
    <row r="49" spans="1:6">
      <c r="A49" s="8"/>
      <c r="B49" s="8"/>
      <c r="C49" s="6"/>
      <c r="D49" s="5"/>
      <c r="E49" s="5"/>
    </row>
    <row r="50" spans="1:6">
      <c r="A50" s="7" t="s">
        <v>238</v>
      </c>
      <c r="B50" s="7" t="s">
        <v>239</v>
      </c>
      <c r="C50" s="9">
        <v>6</v>
      </c>
      <c r="D50" s="9" t="s">
        <v>43</v>
      </c>
      <c r="E50" s="10">
        <v>3000</v>
      </c>
      <c r="F50" s="8">
        <f>C50*E50</f>
        <v>18000</v>
      </c>
    </row>
    <row r="51" spans="1:6">
      <c r="A51" s="8"/>
      <c r="B51" s="8"/>
      <c r="C51" s="5"/>
      <c r="D51" s="5"/>
      <c r="E51" s="5"/>
    </row>
    <row r="52" spans="1:6">
      <c r="A52" s="7" t="s">
        <v>240</v>
      </c>
      <c r="B52" s="7" t="s">
        <v>241</v>
      </c>
      <c r="C52" s="9">
        <v>171</v>
      </c>
      <c r="D52" s="9" t="s">
        <v>43</v>
      </c>
      <c r="E52" s="24">
        <v>1700</v>
      </c>
      <c r="F52" s="8">
        <f>C52*E52</f>
        <v>290700</v>
      </c>
    </row>
    <row r="53" spans="1:6">
      <c r="A53" s="11"/>
      <c r="B53" s="8"/>
      <c r="C53" s="5"/>
      <c r="D53" s="6"/>
      <c r="E53" s="5"/>
    </row>
    <row r="54" spans="1:6">
      <c r="A54" s="7" t="s">
        <v>242</v>
      </c>
      <c r="B54" s="7" t="s">
        <v>243</v>
      </c>
      <c r="C54" s="9">
        <v>25.12</v>
      </c>
      <c r="D54" s="9" t="s">
        <v>43</v>
      </c>
      <c r="E54" s="24">
        <v>1000</v>
      </c>
      <c r="F54" s="8">
        <f>C54*E54</f>
        <v>25120</v>
      </c>
    </row>
    <row r="55" spans="1:6">
      <c r="A55" s="8"/>
      <c r="B55" s="8"/>
      <c r="C55" s="5"/>
      <c r="D55" s="5"/>
      <c r="E55" s="5"/>
    </row>
    <row r="56" spans="1:6">
      <c r="A56" s="7" t="s">
        <v>244</v>
      </c>
      <c r="B56" s="7" t="s">
        <v>245</v>
      </c>
      <c r="C56" s="9">
        <v>6</v>
      </c>
      <c r="D56" s="9" t="s">
        <v>43</v>
      </c>
      <c r="E56" s="10">
        <v>2000</v>
      </c>
      <c r="F56" s="8">
        <f>C56*E56</f>
        <v>12000</v>
      </c>
    </row>
    <row r="57" spans="1:6">
      <c r="A57" s="11" t="s">
        <v>246</v>
      </c>
      <c r="B57" s="11" t="s">
        <v>247</v>
      </c>
      <c r="C57" s="5"/>
      <c r="D57" s="5"/>
      <c r="E57" s="5"/>
    </row>
    <row r="58" spans="1:6">
      <c r="A58" s="7"/>
      <c r="B58" s="5"/>
      <c r="C58" s="5"/>
      <c r="D58" s="6"/>
      <c r="E58" s="5"/>
    </row>
    <row r="59" spans="1:6">
      <c r="A59" s="5"/>
      <c r="B59" s="5"/>
      <c r="C59" s="5"/>
      <c r="D59" s="5"/>
      <c r="E59" s="5"/>
    </row>
    <row r="60" spans="1:6">
      <c r="A60" s="7" t="s">
        <v>248</v>
      </c>
      <c r="B60" s="4" t="s">
        <v>249</v>
      </c>
      <c r="C60" s="6"/>
      <c r="D60" s="6"/>
      <c r="E60" s="15"/>
    </row>
    <row r="61" spans="1:6">
      <c r="A61" s="5"/>
      <c r="B61" s="5"/>
      <c r="C61" s="5"/>
      <c r="D61" s="5"/>
      <c r="E61" s="5"/>
    </row>
    <row r="62" spans="1:6">
      <c r="A62" s="7" t="s">
        <v>250</v>
      </c>
      <c r="B62" s="7" t="s">
        <v>251</v>
      </c>
      <c r="C62" s="9">
        <v>244</v>
      </c>
      <c r="D62" s="9" t="s">
        <v>43</v>
      </c>
      <c r="E62" s="10">
        <v>100</v>
      </c>
      <c r="F62" s="8">
        <f>C62*E62</f>
        <v>24400</v>
      </c>
    </row>
    <row r="63" spans="1:6">
      <c r="A63" s="11"/>
      <c r="B63" s="11"/>
      <c r="C63" s="6"/>
      <c r="D63" s="6"/>
      <c r="E63" s="15"/>
    </row>
    <row r="64" spans="1:6">
      <c r="A64" s="7" t="s">
        <v>252</v>
      </c>
      <c r="B64" s="7" t="s">
        <v>253</v>
      </c>
      <c r="C64" s="9">
        <v>245</v>
      </c>
      <c r="D64" s="9" t="s">
        <v>43</v>
      </c>
      <c r="E64" s="24">
        <v>150</v>
      </c>
      <c r="F64" s="8">
        <f>C64*E64</f>
        <v>36750</v>
      </c>
    </row>
    <row r="65" spans="1:6">
      <c r="A65" s="11"/>
      <c r="B65" s="11"/>
      <c r="C65" s="6"/>
      <c r="D65" s="6"/>
      <c r="E65" s="15"/>
    </row>
    <row r="66" spans="1:6">
      <c r="A66" s="5"/>
      <c r="B66" s="7" t="s">
        <v>254</v>
      </c>
      <c r="C66" s="9">
        <v>15</v>
      </c>
      <c r="D66" s="9" t="s">
        <v>43</v>
      </c>
      <c r="E66" s="10">
        <v>200</v>
      </c>
      <c r="F66" s="8">
        <f>C66*E66</f>
        <v>3000</v>
      </c>
    </row>
    <row r="67" spans="1:6">
      <c r="A67" s="8"/>
      <c r="B67" s="8"/>
      <c r="C67" s="5"/>
      <c r="D67" s="5"/>
      <c r="E67" s="5"/>
    </row>
    <row r="68" spans="1:6" ht="25.5">
      <c r="A68" s="7" t="s">
        <v>255</v>
      </c>
      <c r="B68" s="30" t="s">
        <v>256</v>
      </c>
      <c r="C68" s="6"/>
      <c r="D68" s="6"/>
      <c r="E68" s="15"/>
    </row>
    <row r="69" spans="1:6">
      <c r="A69" s="5"/>
      <c r="B69" s="5"/>
      <c r="C69" s="5"/>
      <c r="D69" s="5"/>
      <c r="E69" s="5"/>
    </row>
    <row r="70" spans="1:6">
      <c r="A70" s="7" t="s">
        <v>257</v>
      </c>
      <c r="B70" s="7" t="s">
        <v>251</v>
      </c>
      <c r="C70" s="9">
        <v>244</v>
      </c>
      <c r="D70" s="9" t="s">
        <v>43</v>
      </c>
      <c r="E70" s="10">
        <v>100</v>
      </c>
      <c r="F70" s="8">
        <f>C70*E70</f>
        <v>24400</v>
      </c>
    </row>
    <row r="71" spans="1:6">
      <c r="A71" s="11"/>
      <c r="B71" s="11"/>
      <c r="C71" s="6"/>
      <c r="D71" s="6"/>
      <c r="E71" s="15"/>
    </row>
    <row r="72" spans="1:6">
      <c r="A72" s="7" t="s">
        <v>258</v>
      </c>
      <c r="B72" s="7" t="s">
        <v>253</v>
      </c>
      <c r="C72" s="9">
        <v>245</v>
      </c>
      <c r="D72" s="9" t="s">
        <v>43</v>
      </c>
      <c r="E72" s="24">
        <v>150</v>
      </c>
      <c r="F72" s="8">
        <f>C72*E72</f>
        <v>36750</v>
      </c>
    </row>
    <row r="73" spans="1:6">
      <c r="A73" s="11"/>
      <c r="B73" s="11"/>
      <c r="C73" s="6"/>
      <c r="D73" s="6"/>
      <c r="E73" s="15"/>
    </row>
    <row r="74" spans="1:6">
      <c r="A74" s="5"/>
      <c r="B74" s="7" t="s">
        <v>254</v>
      </c>
      <c r="C74" s="9">
        <v>15</v>
      </c>
      <c r="D74" s="9" t="s">
        <v>43</v>
      </c>
      <c r="E74" s="10">
        <v>200</v>
      </c>
      <c r="F74" s="8">
        <f>C74*E74</f>
        <v>3000</v>
      </c>
    </row>
    <row r="75" spans="1:6">
      <c r="A75" s="8"/>
      <c r="B75" s="8"/>
      <c r="C75" s="5"/>
      <c r="D75" s="5"/>
      <c r="E75" s="5"/>
    </row>
    <row r="76" spans="1:6">
      <c r="A76" s="7" t="s">
        <v>259</v>
      </c>
      <c r="B76" s="7" t="s">
        <v>260</v>
      </c>
      <c r="C76" s="9">
        <v>70</v>
      </c>
      <c r="D76" s="9" t="s">
        <v>6</v>
      </c>
      <c r="E76" s="24">
        <v>400</v>
      </c>
      <c r="F76" s="8">
        <f>C76*E76</f>
        <v>28000</v>
      </c>
    </row>
    <row r="77" spans="1:6">
      <c r="A77" s="11"/>
      <c r="B77" s="8"/>
      <c r="C77" s="5"/>
      <c r="D77" s="6"/>
      <c r="E77" s="5"/>
    </row>
    <row r="78" spans="1:6">
      <c r="A78" s="7" t="s">
        <v>261</v>
      </c>
      <c r="B78" s="4" t="s">
        <v>262</v>
      </c>
      <c r="C78" s="5"/>
      <c r="D78" s="6"/>
      <c r="E78" s="15"/>
    </row>
    <row r="79" spans="1:6">
      <c r="A79" s="7"/>
      <c r="B79" s="5"/>
      <c r="C79" s="5"/>
      <c r="D79" s="6"/>
      <c r="E79" s="5"/>
    </row>
    <row r="80" spans="1:6">
      <c r="A80" s="7" t="s">
        <v>263</v>
      </c>
      <c r="B80" s="7" t="s">
        <v>264</v>
      </c>
      <c r="C80" s="9">
        <v>38</v>
      </c>
      <c r="D80" s="9" t="s">
        <v>43</v>
      </c>
      <c r="E80" s="10">
        <v>25000</v>
      </c>
      <c r="F80" s="8">
        <f>C80*E80</f>
        <v>950000</v>
      </c>
    </row>
    <row r="81" spans="1:6">
      <c r="A81" s="11"/>
      <c r="B81" s="8"/>
      <c r="C81" s="6"/>
      <c r="D81" s="6"/>
      <c r="E81" s="5"/>
    </row>
    <row r="82" spans="1:6">
      <c r="A82" s="7" t="s">
        <v>265</v>
      </c>
      <c r="B82" s="7" t="s">
        <v>266</v>
      </c>
      <c r="C82" s="9">
        <v>38</v>
      </c>
      <c r="D82" s="9" t="s">
        <v>43</v>
      </c>
      <c r="E82" s="10">
        <v>5000</v>
      </c>
      <c r="F82" s="8">
        <f>C82*E82</f>
        <v>190000</v>
      </c>
    </row>
    <row r="83" spans="1:6">
      <c r="A83" s="8"/>
      <c r="B83" s="8"/>
      <c r="C83" s="5"/>
      <c r="D83" s="6"/>
      <c r="E83" s="5"/>
    </row>
    <row r="84" spans="1:6">
      <c r="A84" s="7" t="s">
        <v>267</v>
      </c>
      <c r="B84" s="4" t="s">
        <v>268</v>
      </c>
      <c r="C84" s="5"/>
      <c r="D84" s="5"/>
      <c r="E84" s="5"/>
    </row>
    <row r="85" spans="1:6">
      <c r="A85" s="5"/>
      <c r="B85" s="5"/>
      <c r="C85" s="5"/>
      <c r="D85" s="5"/>
      <c r="E85" s="5"/>
    </row>
    <row r="86" spans="1:6">
      <c r="A86" s="7" t="s">
        <v>269</v>
      </c>
      <c r="B86" s="7" t="s">
        <v>270</v>
      </c>
      <c r="C86" s="9">
        <v>21</v>
      </c>
      <c r="D86" s="9" t="s">
        <v>271</v>
      </c>
      <c r="E86" s="10">
        <v>1400</v>
      </c>
      <c r="F86" s="8">
        <f>C86*E86</f>
        <v>29400</v>
      </c>
    </row>
    <row r="87" spans="1:6">
      <c r="A87" s="8"/>
      <c r="B87" s="8"/>
      <c r="C87" s="6"/>
      <c r="D87" s="6"/>
      <c r="E87" s="5"/>
    </row>
    <row r="88" spans="1:6">
      <c r="A88" s="7" t="s">
        <v>272</v>
      </c>
      <c r="B88" s="7" t="s">
        <v>273</v>
      </c>
      <c r="C88" s="9">
        <v>14</v>
      </c>
      <c r="D88" s="9" t="s">
        <v>122</v>
      </c>
      <c r="E88" s="10">
        <v>4500</v>
      </c>
      <c r="F88" s="8">
        <f>C88*E88</f>
        <v>63000</v>
      </c>
    </row>
    <row r="89" spans="1:6">
      <c r="A89" s="8"/>
      <c r="B89" s="8"/>
      <c r="C89" s="6"/>
      <c r="D89" s="6"/>
      <c r="E89" s="5"/>
    </row>
    <row r="90" spans="1:6">
      <c r="A90" s="7" t="s">
        <v>274</v>
      </c>
      <c r="B90" s="7" t="s">
        <v>275</v>
      </c>
      <c r="C90" s="9">
        <v>14</v>
      </c>
      <c r="D90" s="9" t="s">
        <v>122</v>
      </c>
      <c r="E90" s="10">
        <v>720</v>
      </c>
      <c r="F90" s="8">
        <f>C90*E90</f>
        <v>10080</v>
      </c>
    </row>
    <row r="91" spans="1:6">
      <c r="B91" s="3" t="s">
        <v>2</v>
      </c>
      <c r="F91" s="16">
        <f>SUM(F2:F90)</f>
        <v>6731579.9679999994</v>
      </c>
    </row>
  </sheetData>
  <mergeCells count="1">
    <mergeCell ref="A1:C1"/>
  </mergeCells>
  <pageMargins left="0.75" right="0.75" top="1" bottom="1" header="0.5" footer="0.5"/>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82"/>
  <sheetViews>
    <sheetView view="pageBreakPreview" topLeftCell="A65" zoomScaleNormal="100" zoomScaleSheetLayoutView="100" workbookViewId="0">
      <selection sqref="A1:XFD82"/>
    </sheetView>
  </sheetViews>
  <sheetFormatPr defaultColWidth="9.140625" defaultRowHeight="12.75"/>
  <cols>
    <col min="1" max="1" width="6.7109375" customWidth="1"/>
    <col min="2" max="2" width="42.42578125" customWidth="1"/>
    <col min="3" max="6" width="9.7109375" customWidth="1"/>
  </cols>
  <sheetData>
    <row r="1" spans="1:6" ht="15.75">
      <c r="A1" s="480" t="s">
        <v>276</v>
      </c>
      <c r="B1" s="481"/>
      <c r="C1" s="481"/>
    </row>
    <row r="2" spans="1:6">
      <c r="A2" s="1" t="s">
        <v>0</v>
      </c>
      <c r="B2" s="1" t="s">
        <v>1</v>
      </c>
      <c r="C2" s="2" t="s">
        <v>3</v>
      </c>
      <c r="D2" s="2" t="s">
        <v>4</v>
      </c>
      <c r="E2" s="2" t="s">
        <v>5</v>
      </c>
      <c r="F2" s="2" t="s">
        <v>2</v>
      </c>
    </row>
    <row r="3" spans="1:6">
      <c r="A3" s="7" t="s">
        <v>277</v>
      </c>
      <c r="B3" s="4" t="s">
        <v>278</v>
      </c>
      <c r="C3" s="6"/>
      <c r="D3" s="6"/>
      <c r="E3" s="6"/>
    </row>
    <row r="4" spans="1:6">
      <c r="A4" s="7"/>
      <c r="B4" s="4"/>
      <c r="C4" s="6"/>
      <c r="D4" s="6"/>
      <c r="E4" s="6"/>
    </row>
    <row r="5" spans="1:6">
      <c r="A5" s="7" t="s">
        <v>279</v>
      </c>
      <c r="B5" s="4" t="s">
        <v>276</v>
      </c>
      <c r="C5" s="6"/>
      <c r="D5" s="6"/>
      <c r="E5" s="6"/>
    </row>
    <row r="6" spans="1:6">
      <c r="A6" s="7"/>
      <c r="B6" s="4"/>
      <c r="C6" s="6"/>
      <c r="D6" s="6"/>
      <c r="E6" s="6"/>
    </row>
    <row r="7" spans="1:6">
      <c r="A7" s="7" t="s">
        <v>280</v>
      </c>
      <c r="B7" s="4" t="s">
        <v>281</v>
      </c>
      <c r="C7" s="6"/>
      <c r="D7" s="6"/>
      <c r="E7" s="6"/>
    </row>
    <row r="8" spans="1:6">
      <c r="A8" s="7"/>
      <c r="B8" s="4"/>
      <c r="C8" s="6"/>
      <c r="D8" s="6"/>
      <c r="E8" s="6"/>
    </row>
    <row r="9" spans="1:6">
      <c r="A9" s="7" t="s">
        <v>282</v>
      </c>
      <c r="B9" s="4" t="s">
        <v>283</v>
      </c>
      <c r="C9" s="5"/>
      <c r="D9" s="7"/>
      <c r="E9" s="5"/>
    </row>
    <row r="10" spans="1:6">
      <c r="A10" s="7"/>
      <c r="B10" s="7"/>
      <c r="C10" s="5"/>
      <c r="D10" s="7"/>
      <c r="E10" s="5"/>
    </row>
    <row r="11" spans="1:6">
      <c r="A11" s="7" t="s">
        <v>284</v>
      </c>
      <c r="B11" s="7" t="s">
        <v>285</v>
      </c>
      <c r="C11" s="9">
        <v>851.21</v>
      </c>
      <c r="D11" s="9" t="s">
        <v>6</v>
      </c>
      <c r="E11" s="24">
        <v>450</v>
      </c>
      <c r="F11" s="8">
        <f>C11*E11</f>
        <v>383044.5</v>
      </c>
    </row>
    <row r="12" spans="1:6">
      <c r="A12" s="11"/>
      <c r="B12" s="11"/>
      <c r="C12" s="5"/>
      <c r="D12" s="7"/>
      <c r="E12" s="15"/>
    </row>
    <row r="13" spans="1:6">
      <c r="A13" s="11"/>
      <c r="B13" s="11"/>
      <c r="C13" s="5"/>
      <c r="D13" s="7"/>
      <c r="E13" s="15"/>
    </row>
    <row r="14" spans="1:6" ht="51">
      <c r="A14" s="7" t="s">
        <v>286</v>
      </c>
      <c r="B14" s="30" t="s">
        <v>287</v>
      </c>
      <c r="C14" s="5"/>
      <c r="D14" s="7"/>
      <c r="E14" s="15"/>
    </row>
    <row r="15" spans="1:6">
      <c r="A15" s="7"/>
      <c r="B15" s="7"/>
      <c r="C15" s="5"/>
      <c r="D15" s="7"/>
      <c r="E15" s="15"/>
    </row>
    <row r="16" spans="1:6" ht="38.25">
      <c r="A16" s="7" t="s">
        <v>288</v>
      </c>
      <c r="B16" s="31" t="s">
        <v>289</v>
      </c>
      <c r="C16" s="5"/>
      <c r="D16" s="7"/>
      <c r="E16" s="15"/>
    </row>
    <row r="17" spans="1:6">
      <c r="A17" s="7" t="s">
        <v>290</v>
      </c>
      <c r="B17" s="7" t="s">
        <v>291</v>
      </c>
      <c r="C17" s="9">
        <v>191.42</v>
      </c>
      <c r="D17" s="11" t="s">
        <v>6</v>
      </c>
      <c r="E17" s="24">
        <v>1200</v>
      </c>
      <c r="F17" s="8">
        <f>C17*E17</f>
        <v>229703.99999999997</v>
      </c>
    </row>
    <row r="18" spans="1:6">
      <c r="A18" s="8"/>
      <c r="B18" s="8"/>
      <c r="C18" s="5"/>
      <c r="D18" s="5"/>
      <c r="E18" s="5"/>
    </row>
    <row r="19" spans="1:6">
      <c r="A19" s="7" t="s">
        <v>292</v>
      </c>
      <c r="B19" s="7" t="s">
        <v>293</v>
      </c>
      <c r="C19" s="9">
        <v>26.51</v>
      </c>
      <c r="D19" s="11" t="s">
        <v>6</v>
      </c>
      <c r="E19" s="10">
        <v>2500</v>
      </c>
      <c r="F19" s="8">
        <f>C19*E19</f>
        <v>66275</v>
      </c>
    </row>
    <row r="20" spans="1:6">
      <c r="A20" s="8"/>
      <c r="B20" s="8"/>
      <c r="C20" s="5"/>
      <c r="D20" s="5"/>
      <c r="E20" s="5"/>
    </row>
    <row r="21" spans="1:6">
      <c r="A21" s="7" t="s">
        <v>294</v>
      </c>
      <c r="B21" s="7" t="s">
        <v>295</v>
      </c>
      <c r="C21" s="9">
        <v>71.97</v>
      </c>
      <c r="D21" s="11" t="s">
        <v>6</v>
      </c>
      <c r="E21" s="10">
        <v>3500</v>
      </c>
      <c r="F21" s="8">
        <f>C21*E21</f>
        <v>251895</v>
      </c>
    </row>
    <row r="22" spans="1:6">
      <c r="A22" s="11"/>
      <c r="B22" s="8"/>
      <c r="C22" s="5"/>
      <c r="D22" s="5"/>
      <c r="E22" s="15"/>
    </row>
    <row r="23" spans="1:6" ht="63.75">
      <c r="A23" s="7" t="s">
        <v>296</v>
      </c>
      <c r="B23" s="30" t="s">
        <v>297</v>
      </c>
      <c r="C23" s="5"/>
      <c r="D23" s="7"/>
      <c r="E23" s="5"/>
    </row>
    <row r="24" spans="1:6">
      <c r="A24" s="7"/>
      <c r="B24" s="7"/>
      <c r="C24" s="5"/>
      <c r="D24" s="7"/>
      <c r="E24" s="5"/>
    </row>
    <row r="25" spans="1:6" ht="38.25">
      <c r="A25" s="7" t="s">
        <v>298</v>
      </c>
      <c r="B25" s="30" t="s">
        <v>299</v>
      </c>
      <c r="C25" s="5"/>
      <c r="D25" s="7"/>
      <c r="E25" s="5"/>
    </row>
    <row r="26" spans="1:6">
      <c r="A26" s="7"/>
      <c r="B26" s="7"/>
      <c r="C26" s="5"/>
      <c r="D26" s="7"/>
      <c r="E26" s="5"/>
    </row>
    <row r="27" spans="1:6">
      <c r="A27" s="7" t="s">
        <v>300</v>
      </c>
      <c r="B27" s="7" t="s">
        <v>301</v>
      </c>
      <c r="C27" s="9">
        <v>558.22</v>
      </c>
      <c r="D27" s="11" t="s">
        <v>6</v>
      </c>
      <c r="E27" s="24">
        <v>350</v>
      </c>
      <c r="F27" s="8">
        <f>C27*E27</f>
        <v>195377</v>
      </c>
    </row>
    <row r="28" spans="1:6">
      <c r="A28" s="11"/>
      <c r="B28" s="8"/>
      <c r="C28" s="5"/>
      <c r="D28" s="5"/>
      <c r="E28" s="15"/>
    </row>
    <row r="29" spans="1:6">
      <c r="A29" s="7" t="s">
        <v>302</v>
      </c>
      <c r="B29" s="4" t="s">
        <v>303</v>
      </c>
      <c r="C29" s="6"/>
      <c r="D29" s="6"/>
      <c r="E29" s="6"/>
    </row>
    <row r="30" spans="1:6">
      <c r="A30" s="7"/>
      <c r="B30" s="4"/>
      <c r="C30" s="6"/>
      <c r="D30" s="6"/>
      <c r="E30" s="6"/>
    </row>
    <row r="31" spans="1:6">
      <c r="A31" s="7" t="s">
        <v>304</v>
      </c>
      <c r="B31" s="4" t="s">
        <v>305</v>
      </c>
      <c r="C31" s="6"/>
      <c r="D31" s="6"/>
      <c r="E31" s="6"/>
    </row>
    <row r="32" spans="1:6">
      <c r="A32" s="7"/>
      <c r="B32" s="7"/>
      <c r="C32" s="5"/>
      <c r="D32" s="7"/>
      <c r="E32" s="5"/>
    </row>
    <row r="33" spans="1:6">
      <c r="A33" s="7" t="s">
        <v>306</v>
      </c>
      <c r="B33" s="7" t="s">
        <v>307</v>
      </c>
      <c r="C33" s="9">
        <v>343.76</v>
      </c>
      <c r="D33" s="9" t="s">
        <v>6</v>
      </c>
      <c r="E33" s="13">
        <v>400</v>
      </c>
      <c r="F33" s="8">
        <f>C33*E33</f>
        <v>137504</v>
      </c>
    </row>
    <row r="34" spans="1:6">
      <c r="A34" s="11"/>
      <c r="B34" s="8"/>
      <c r="C34" s="5"/>
      <c r="D34" s="5"/>
      <c r="E34" s="15"/>
    </row>
    <row r="35" spans="1:6">
      <c r="A35" s="7" t="s">
        <v>308</v>
      </c>
      <c r="B35" s="7" t="s">
        <v>309</v>
      </c>
      <c r="C35" s="9">
        <v>23.75</v>
      </c>
      <c r="D35" s="9" t="s">
        <v>43</v>
      </c>
      <c r="E35" s="13">
        <v>100</v>
      </c>
      <c r="F35" s="8">
        <f>C35*E35</f>
        <v>2375</v>
      </c>
    </row>
    <row r="36" spans="1:6">
      <c r="A36" s="11"/>
      <c r="B36" s="8"/>
      <c r="C36" s="5"/>
      <c r="D36" s="5"/>
      <c r="E36" s="5"/>
    </row>
    <row r="37" spans="1:6">
      <c r="A37" s="7" t="s">
        <v>310</v>
      </c>
      <c r="B37" s="7" t="s">
        <v>311</v>
      </c>
      <c r="C37" s="9">
        <v>23.75</v>
      </c>
      <c r="D37" s="9" t="s">
        <v>43</v>
      </c>
      <c r="E37" s="13">
        <v>100</v>
      </c>
      <c r="F37" s="8">
        <f>C37*E37</f>
        <v>2375</v>
      </c>
    </row>
    <row r="38" spans="1:6">
      <c r="A38" s="11"/>
      <c r="B38" s="8"/>
      <c r="C38" s="5"/>
      <c r="D38" s="5"/>
      <c r="E38" s="5"/>
    </row>
    <row r="39" spans="1:6" ht="51">
      <c r="A39" s="7" t="s">
        <v>312</v>
      </c>
      <c r="B39" s="30" t="s">
        <v>287</v>
      </c>
      <c r="C39" s="6"/>
      <c r="D39" s="6"/>
      <c r="E39" s="6"/>
    </row>
    <row r="40" spans="1:6">
      <c r="A40" s="7"/>
      <c r="B40" s="7"/>
      <c r="C40" s="6"/>
      <c r="D40" s="6"/>
      <c r="E40" s="6"/>
    </row>
    <row r="41" spans="1:6" ht="38.25">
      <c r="A41" s="7" t="s">
        <v>313</v>
      </c>
      <c r="B41" s="31" t="s">
        <v>289</v>
      </c>
      <c r="C41" s="6"/>
      <c r="D41" s="6"/>
      <c r="E41" s="6"/>
    </row>
    <row r="42" spans="1:6">
      <c r="A42" s="7"/>
      <c r="B42" s="4"/>
      <c r="C42" s="6"/>
      <c r="D42" s="6"/>
      <c r="E42" s="6"/>
    </row>
    <row r="43" spans="1:6">
      <c r="A43" s="7" t="s">
        <v>314</v>
      </c>
      <c r="B43" s="7" t="s">
        <v>315</v>
      </c>
      <c r="C43" s="9">
        <v>89.4</v>
      </c>
      <c r="D43" s="9" t="s">
        <v>6</v>
      </c>
      <c r="E43" s="13">
        <v>3500</v>
      </c>
      <c r="F43" s="8">
        <f>C43*E43</f>
        <v>312900</v>
      </c>
    </row>
    <row r="44" spans="1:6">
      <c r="A44" s="8"/>
      <c r="B44" s="8"/>
      <c r="C44" s="5"/>
      <c r="D44" s="5"/>
      <c r="E44" s="5"/>
    </row>
    <row r="45" spans="1:6">
      <c r="A45" s="5"/>
      <c r="B45" s="7" t="s">
        <v>316</v>
      </c>
      <c r="C45" s="9">
        <v>40.17</v>
      </c>
      <c r="D45" s="9" t="s">
        <v>43</v>
      </c>
      <c r="E45" s="10">
        <v>350</v>
      </c>
      <c r="F45" s="8">
        <f>C45*E45</f>
        <v>14059.5</v>
      </c>
    </row>
    <row r="46" spans="1:6">
      <c r="A46" s="8"/>
      <c r="B46" s="8"/>
      <c r="C46" s="5"/>
      <c r="D46" s="5"/>
      <c r="E46" s="5"/>
    </row>
    <row r="47" spans="1:6">
      <c r="A47" s="7" t="s">
        <v>317</v>
      </c>
      <c r="B47" s="7" t="s">
        <v>318</v>
      </c>
      <c r="C47" s="9">
        <v>206.51</v>
      </c>
      <c r="D47" s="9" t="s">
        <v>6</v>
      </c>
      <c r="E47" s="10">
        <v>5000</v>
      </c>
      <c r="F47" s="8">
        <f>C47*E47</f>
        <v>1032550</v>
      </c>
    </row>
    <row r="48" spans="1:6">
      <c r="A48" s="8"/>
      <c r="B48" s="8"/>
      <c r="C48" s="5"/>
      <c r="D48" s="5"/>
      <c r="E48" s="5"/>
    </row>
    <row r="49" spans="1:6">
      <c r="A49" s="5"/>
      <c r="B49" s="7" t="s">
        <v>316</v>
      </c>
      <c r="C49" s="9">
        <v>126.12</v>
      </c>
      <c r="D49" s="9" t="s">
        <v>43</v>
      </c>
      <c r="E49" s="10">
        <v>500</v>
      </c>
      <c r="F49" s="8">
        <f>C49*E49</f>
        <v>63060</v>
      </c>
    </row>
    <row r="50" spans="1:6">
      <c r="A50" s="8"/>
      <c r="B50" s="8"/>
      <c r="C50" s="5"/>
      <c r="D50" s="5"/>
      <c r="E50" s="5"/>
    </row>
    <row r="51" spans="1:6">
      <c r="A51" s="7" t="s">
        <v>319</v>
      </c>
      <c r="B51" s="7" t="s">
        <v>320</v>
      </c>
      <c r="C51" s="9">
        <v>8.43</v>
      </c>
      <c r="D51" s="9" t="s">
        <v>6</v>
      </c>
      <c r="E51" s="10">
        <v>3500</v>
      </c>
      <c r="F51" s="8">
        <f>C51*E51</f>
        <v>29505</v>
      </c>
    </row>
    <row r="52" spans="1:6">
      <c r="A52" s="8"/>
      <c r="B52" s="8"/>
      <c r="C52" s="5"/>
      <c r="D52" s="5"/>
      <c r="E52" s="5"/>
    </row>
    <row r="53" spans="1:6">
      <c r="A53" s="5"/>
      <c r="B53" s="7" t="s">
        <v>316</v>
      </c>
      <c r="C53" s="9">
        <v>11</v>
      </c>
      <c r="D53" s="9" t="s">
        <v>43</v>
      </c>
      <c r="E53" s="10">
        <v>350</v>
      </c>
      <c r="F53" s="8">
        <f>C53*E53</f>
        <v>3850</v>
      </c>
    </row>
    <row r="54" spans="1:6">
      <c r="A54" s="11"/>
      <c r="B54" s="8"/>
      <c r="C54" s="5"/>
      <c r="D54" s="5"/>
      <c r="E54" s="5"/>
    </row>
    <row r="55" spans="1:6">
      <c r="A55" s="7" t="s">
        <v>321</v>
      </c>
      <c r="B55" s="4" t="s">
        <v>322</v>
      </c>
      <c r="C55" s="5"/>
      <c r="D55" s="5"/>
      <c r="E55" s="5"/>
    </row>
    <row r="56" spans="1:6">
      <c r="A56" s="7"/>
      <c r="B56" s="5"/>
      <c r="C56" s="5"/>
      <c r="D56" s="5"/>
      <c r="E56" s="5"/>
    </row>
    <row r="57" spans="1:6">
      <c r="A57" s="7" t="s">
        <v>323</v>
      </c>
      <c r="B57" s="7" t="s">
        <v>324</v>
      </c>
      <c r="C57" s="9">
        <v>3.75</v>
      </c>
      <c r="D57" s="9" t="s">
        <v>6</v>
      </c>
      <c r="E57" s="13">
        <v>2000</v>
      </c>
      <c r="F57" s="8">
        <f>C57*E57</f>
        <v>7500</v>
      </c>
    </row>
    <row r="58" spans="1:6">
      <c r="A58" s="11"/>
      <c r="B58" s="11"/>
      <c r="C58" s="5"/>
      <c r="D58" s="7"/>
      <c r="E58" s="5"/>
    </row>
    <row r="59" spans="1:6">
      <c r="A59" s="11"/>
      <c r="B59" s="34" t="s">
        <v>467</v>
      </c>
      <c r="C59" s="6">
        <v>24</v>
      </c>
      <c r="D59" s="35" t="s">
        <v>43</v>
      </c>
      <c r="E59" s="6">
        <v>200</v>
      </c>
      <c r="F59" s="8">
        <f>C59*E59</f>
        <v>4800</v>
      </c>
    </row>
    <row r="60" spans="1:6">
      <c r="A60" s="11"/>
      <c r="B60" s="34"/>
      <c r="C60" s="6"/>
      <c r="D60" s="7"/>
      <c r="E60" s="6"/>
    </row>
    <row r="61" spans="1:6">
      <c r="A61" s="11"/>
      <c r="B61" s="34" t="s">
        <v>468</v>
      </c>
      <c r="C61" s="6">
        <v>24</v>
      </c>
      <c r="D61" s="35" t="s">
        <v>43</v>
      </c>
      <c r="E61" s="6">
        <v>200</v>
      </c>
      <c r="F61" s="8">
        <f>C61*E61</f>
        <v>4800</v>
      </c>
    </row>
    <row r="62" spans="1:6">
      <c r="A62" s="11"/>
      <c r="B62" s="8"/>
      <c r="C62" s="5"/>
      <c r="D62" s="5"/>
      <c r="E62" s="5"/>
    </row>
    <row r="63" spans="1:6">
      <c r="A63" s="7" t="s">
        <v>325</v>
      </c>
      <c r="B63" s="4" t="s">
        <v>326</v>
      </c>
      <c r="C63" s="6"/>
      <c r="D63" s="6"/>
      <c r="E63" s="15"/>
    </row>
    <row r="64" spans="1:6">
      <c r="A64" s="7"/>
      <c r="B64" s="7"/>
      <c r="C64" s="5"/>
      <c r="D64" s="7"/>
      <c r="E64" s="5"/>
    </row>
    <row r="65" spans="1:6" ht="38.25">
      <c r="A65" s="7" t="s">
        <v>327</v>
      </c>
      <c r="B65" s="30" t="s">
        <v>328</v>
      </c>
      <c r="C65" s="6"/>
      <c r="D65" s="6"/>
      <c r="E65" s="6"/>
    </row>
    <row r="66" spans="1:6">
      <c r="A66" s="7"/>
      <c r="B66" s="4"/>
      <c r="C66" s="5"/>
      <c r="D66" s="7"/>
      <c r="E66" s="5"/>
    </row>
    <row r="67" spans="1:6">
      <c r="A67" s="7" t="s">
        <v>329</v>
      </c>
      <c r="B67" s="7" t="s">
        <v>330</v>
      </c>
      <c r="C67" s="9">
        <v>7.89</v>
      </c>
      <c r="D67" s="9" t="s">
        <v>6</v>
      </c>
      <c r="E67" s="13">
        <v>450</v>
      </c>
      <c r="F67" s="8">
        <f>C67*E67</f>
        <v>3550.5</v>
      </c>
    </row>
    <row r="68" spans="1:6">
      <c r="A68" s="11"/>
      <c r="B68" s="11"/>
      <c r="C68" s="6"/>
      <c r="D68" s="7"/>
      <c r="E68" s="5"/>
    </row>
    <row r="69" spans="1:6" ht="89.25">
      <c r="A69" s="7" t="s">
        <v>331</v>
      </c>
      <c r="B69" s="30" t="s">
        <v>332</v>
      </c>
      <c r="C69" s="6"/>
      <c r="D69" s="7"/>
      <c r="E69" s="5"/>
    </row>
    <row r="70" spans="1:6">
      <c r="A70" s="7"/>
      <c r="B70" s="4"/>
      <c r="C70" s="6"/>
      <c r="D70" s="7"/>
      <c r="E70" s="5"/>
    </row>
    <row r="71" spans="1:6">
      <c r="A71" s="7" t="s">
        <v>333</v>
      </c>
      <c r="B71" s="7" t="s">
        <v>334</v>
      </c>
      <c r="C71" s="9">
        <v>204.8</v>
      </c>
      <c r="D71" s="9" t="s">
        <v>6</v>
      </c>
      <c r="E71" s="13">
        <v>3200</v>
      </c>
      <c r="F71" s="8">
        <f>C71*E71</f>
        <v>655360</v>
      </c>
    </row>
    <row r="72" spans="1:6">
      <c r="A72" s="11"/>
      <c r="B72" s="8"/>
      <c r="C72" s="5"/>
      <c r="D72" s="5"/>
      <c r="E72" s="15"/>
    </row>
    <row r="73" spans="1:6">
      <c r="A73" s="7" t="s">
        <v>335</v>
      </c>
      <c r="B73" s="4" t="s">
        <v>336</v>
      </c>
      <c r="C73" s="6"/>
      <c r="D73" s="6"/>
      <c r="E73" s="15"/>
    </row>
    <row r="74" spans="1:6">
      <c r="A74" s="7"/>
      <c r="B74" s="4"/>
      <c r="C74" s="6"/>
      <c r="D74" s="6"/>
      <c r="E74" s="15"/>
    </row>
    <row r="75" spans="1:6">
      <c r="A75" s="7" t="s">
        <v>337</v>
      </c>
      <c r="B75" s="7" t="s">
        <v>338</v>
      </c>
      <c r="C75" s="9">
        <v>269.72000000000003</v>
      </c>
      <c r="D75" s="9" t="s">
        <v>43</v>
      </c>
      <c r="E75" s="24">
        <v>1200</v>
      </c>
      <c r="F75" s="8">
        <f>C75*E75</f>
        <v>323664.00000000006</v>
      </c>
    </row>
    <row r="76" spans="1:6">
      <c r="A76" s="11"/>
      <c r="B76" s="8"/>
      <c r="C76" s="5"/>
      <c r="D76" s="5"/>
      <c r="E76" s="5"/>
    </row>
    <row r="77" spans="1:6" ht="38.25">
      <c r="A77" s="7" t="s">
        <v>339</v>
      </c>
      <c r="B77" s="30" t="s">
        <v>340</v>
      </c>
      <c r="C77" s="6"/>
      <c r="D77" s="6"/>
      <c r="E77" s="15"/>
    </row>
    <row r="78" spans="1:6">
      <c r="A78" s="7"/>
      <c r="B78" s="7"/>
      <c r="C78" s="6"/>
      <c r="D78" s="6"/>
      <c r="E78" s="15"/>
    </row>
    <row r="79" spans="1:6">
      <c r="A79" s="7" t="s">
        <v>341</v>
      </c>
      <c r="B79" s="7" t="s">
        <v>342</v>
      </c>
      <c r="C79" s="9">
        <v>7.94</v>
      </c>
      <c r="D79" s="9" t="s">
        <v>6</v>
      </c>
      <c r="E79" s="24">
        <v>500</v>
      </c>
      <c r="F79" s="8">
        <f>C79*E79</f>
        <v>3970</v>
      </c>
    </row>
    <row r="80" spans="1:6">
      <c r="A80" s="11"/>
      <c r="B80" s="11"/>
      <c r="C80" s="6"/>
      <c r="D80" s="6"/>
      <c r="E80" s="15"/>
    </row>
    <row r="81" spans="1:6">
      <c r="A81" s="7" t="s">
        <v>343</v>
      </c>
      <c r="B81" s="7" t="s">
        <v>344</v>
      </c>
      <c r="C81" s="9">
        <v>204.8</v>
      </c>
      <c r="D81" s="9" t="s">
        <v>6</v>
      </c>
      <c r="E81" s="24">
        <v>500</v>
      </c>
      <c r="F81" s="8">
        <f>C81*E81</f>
        <v>102400</v>
      </c>
    </row>
    <row r="82" spans="1:6">
      <c r="B82" s="3" t="s">
        <v>2</v>
      </c>
      <c r="F82" s="16">
        <f>SUM(F2:F81)</f>
        <v>3830518.5</v>
      </c>
    </row>
  </sheetData>
  <mergeCells count="1">
    <mergeCell ref="A1:C1"/>
  </mergeCells>
  <pageMargins left="0.75" right="0.75" top="1" bottom="1" header="0.5" footer="0.5"/>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9"/>
  <sheetViews>
    <sheetView view="pageBreakPreview" zoomScaleNormal="100" zoomScaleSheetLayoutView="100" workbookViewId="0">
      <selection sqref="A1:XFD39"/>
    </sheetView>
  </sheetViews>
  <sheetFormatPr defaultColWidth="9.140625" defaultRowHeight="12.75"/>
  <cols>
    <col min="1" max="1" width="6.7109375" customWidth="1"/>
    <col min="2" max="2" width="44.42578125" customWidth="1"/>
    <col min="3" max="6" width="9.7109375" customWidth="1"/>
  </cols>
  <sheetData>
    <row r="1" spans="1:6" ht="15.75">
      <c r="A1" s="480" t="s">
        <v>345</v>
      </c>
      <c r="B1" s="481"/>
      <c r="C1" s="481"/>
    </row>
    <row r="2" spans="1:6">
      <c r="A2" s="1" t="s">
        <v>0</v>
      </c>
      <c r="B2" s="1" t="s">
        <v>1</v>
      </c>
      <c r="C2" s="2" t="s">
        <v>3</v>
      </c>
      <c r="D2" s="2" t="s">
        <v>4</v>
      </c>
      <c r="E2" s="2" t="s">
        <v>5</v>
      </c>
      <c r="F2" s="2" t="s">
        <v>2</v>
      </c>
    </row>
    <row r="3" spans="1:6">
      <c r="A3" s="7" t="s">
        <v>346</v>
      </c>
      <c r="B3" s="4" t="s">
        <v>347</v>
      </c>
      <c r="C3" s="6"/>
      <c r="D3" s="6"/>
      <c r="E3" s="15"/>
    </row>
    <row r="4" spans="1:6">
      <c r="A4" s="7"/>
      <c r="B4" s="4"/>
      <c r="C4" s="6"/>
      <c r="D4" s="6"/>
      <c r="E4" s="15"/>
    </row>
    <row r="5" spans="1:6">
      <c r="A5" s="7" t="s">
        <v>348</v>
      </c>
      <c r="B5" s="4" t="s">
        <v>345</v>
      </c>
      <c r="C5" s="6"/>
      <c r="D5" s="6"/>
      <c r="E5" s="15"/>
    </row>
    <row r="6" spans="1:6">
      <c r="A6" s="7"/>
      <c r="B6" s="4"/>
      <c r="C6" s="6"/>
      <c r="D6" s="6"/>
      <c r="E6" s="15"/>
    </row>
    <row r="7" spans="1:6">
      <c r="A7" s="7" t="s">
        <v>349</v>
      </c>
      <c r="B7" s="4" t="s">
        <v>281</v>
      </c>
      <c r="C7" s="6"/>
      <c r="D7" s="6"/>
      <c r="E7" s="15"/>
    </row>
    <row r="8" spans="1:6">
      <c r="A8" s="7"/>
      <c r="B8" s="7"/>
      <c r="C8" s="6"/>
      <c r="D8" s="6"/>
      <c r="E8" s="15"/>
    </row>
    <row r="9" spans="1:6" ht="25.5">
      <c r="A9" s="7" t="s">
        <v>350</v>
      </c>
      <c r="B9" s="30" t="s">
        <v>351</v>
      </c>
      <c r="C9" s="6"/>
      <c r="D9" s="6"/>
      <c r="E9" s="15"/>
    </row>
    <row r="10" spans="1:6">
      <c r="A10" s="7"/>
      <c r="B10" s="7"/>
      <c r="C10" s="6"/>
      <c r="D10" s="6"/>
      <c r="E10" s="15"/>
    </row>
    <row r="11" spans="1:6">
      <c r="A11" s="7" t="s">
        <v>352</v>
      </c>
      <c r="B11" s="7" t="s">
        <v>353</v>
      </c>
      <c r="C11" s="23">
        <v>536.51</v>
      </c>
      <c r="D11" s="9" t="s">
        <v>6</v>
      </c>
      <c r="E11" s="24">
        <v>400</v>
      </c>
      <c r="F11" s="8">
        <f>C11*E11</f>
        <v>214604</v>
      </c>
    </row>
    <row r="12" spans="1:6">
      <c r="A12" s="11"/>
      <c r="B12" s="8"/>
      <c r="C12" s="15"/>
      <c r="D12" s="5"/>
      <c r="E12" s="5"/>
    </row>
    <row r="13" spans="1:6">
      <c r="A13" s="7" t="s">
        <v>354</v>
      </c>
      <c r="B13" s="7" t="s">
        <v>355</v>
      </c>
      <c r="C13" s="23">
        <v>20.350000000000001</v>
      </c>
      <c r="D13" s="9" t="s">
        <v>6</v>
      </c>
      <c r="E13" s="24">
        <v>400</v>
      </c>
      <c r="F13" s="8">
        <f>C13*E13</f>
        <v>8140.0000000000009</v>
      </c>
    </row>
    <row r="14" spans="1:6">
      <c r="A14" s="11"/>
      <c r="B14" s="11"/>
      <c r="C14" s="15"/>
      <c r="D14" s="6"/>
      <c r="E14" s="15"/>
    </row>
    <row r="15" spans="1:6" ht="38.25">
      <c r="A15" s="7" t="s">
        <v>356</v>
      </c>
      <c r="B15" s="30" t="s">
        <v>357</v>
      </c>
      <c r="C15" s="6"/>
      <c r="D15" s="6"/>
      <c r="E15" s="5"/>
    </row>
    <row r="16" spans="1:6">
      <c r="A16" s="7"/>
      <c r="B16" s="4"/>
      <c r="C16" s="6"/>
      <c r="D16" s="6"/>
      <c r="E16" s="15"/>
    </row>
    <row r="17" spans="1:6">
      <c r="A17" s="7" t="s">
        <v>358</v>
      </c>
      <c r="B17" s="7" t="s">
        <v>359</v>
      </c>
      <c r="C17" s="23">
        <v>536.51</v>
      </c>
      <c r="D17" s="9" t="s">
        <v>6</v>
      </c>
      <c r="E17" s="24">
        <v>1200</v>
      </c>
      <c r="F17" s="8">
        <f>C17*E17</f>
        <v>643812</v>
      </c>
    </row>
    <row r="18" spans="1:6">
      <c r="A18" s="11"/>
      <c r="B18" s="8"/>
      <c r="C18" s="5"/>
      <c r="D18" s="5"/>
      <c r="E18" s="5"/>
    </row>
    <row r="19" spans="1:6" ht="51">
      <c r="A19" s="7" t="s">
        <v>360</v>
      </c>
      <c r="B19" s="30" t="s">
        <v>361</v>
      </c>
      <c r="C19" s="5"/>
      <c r="D19" s="7"/>
      <c r="E19" s="15"/>
    </row>
    <row r="20" spans="1:6">
      <c r="A20" s="7"/>
      <c r="B20" s="25"/>
      <c r="C20" s="5"/>
      <c r="D20" s="7"/>
      <c r="E20" s="15"/>
    </row>
    <row r="21" spans="1:6">
      <c r="A21" s="7" t="s">
        <v>362</v>
      </c>
      <c r="B21" s="7" t="s">
        <v>363</v>
      </c>
      <c r="C21" s="23">
        <v>20.350000000000001</v>
      </c>
      <c r="D21" s="9" t="s">
        <v>6</v>
      </c>
      <c r="E21" s="24">
        <v>2500</v>
      </c>
      <c r="F21" s="8">
        <f>C21*E21</f>
        <v>50875</v>
      </c>
    </row>
    <row r="22" spans="1:6">
      <c r="A22" s="11"/>
      <c r="B22" s="8"/>
      <c r="C22" s="5"/>
      <c r="D22" s="5"/>
      <c r="E22" s="5"/>
    </row>
    <row r="23" spans="1:6">
      <c r="A23" s="7" t="s">
        <v>364</v>
      </c>
      <c r="B23" s="4" t="s">
        <v>303</v>
      </c>
      <c r="C23" s="6"/>
      <c r="D23" s="6"/>
      <c r="E23" s="15"/>
    </row>
    <row r="24" spans="1:6">
      <c r="A24" s="7"/>
      <c r="B24" s="7"/>
      <c r="C24" s="6"/>
      <c r="D24" s="6"/>
      <c r="E24" s="15"/>
    </row>
    <row r="25" spans="1:6">
      <c r="A25" s="7" t="s">
        <v>365</v>
      </c>
      <c r="B25" s="4" t="s">
        <v>322</v>
      </c>
      <c r="C25" s="6"/>
      <c r="D25" s="6"/>
      <c r="E25" s="5"/>
    </row>
    <row r="26" spans="1:6">
      <c r="A26" s="7"/>
      <c r="B26" s="7"/>
      <c r="C26" s="6"/>
      <c r="D26" s="6"/>
      <c r="E26" s="5"/>
    </row>
    <row r="27" spans="1:6">
      <c r="A27" s="7" t="s">
        <v>366</v>
      </c>
      <c r="B27" s="7" t="s">
        <v>367</v>
      </c>
      <c r="C27" s="23">
        <v>53.64</v>
      </c>
      <c r="D27" s="9" t="s">
        <v>6</v>
      </c>
      <c r="E27" s="10">
        <v>400</v>
      </c>
      <c r="F27" s="8">
        <f>C27*E27</f>
        <v>21456</v>
      </c>
    </row>
    <row r="28" spans="1:6">
      <c r="A28" s="11"/>
      <c r="B28" s="8"/>
      <c r="C28" s="15"/>
      <c r="D28" s="5"/>
      <c r="E28" s="5"/>
    </row>
    <row r="29" spans="1:6">
      <c r="A29" s="7" t="s">
        <v>368</v>
      </c>
      <c r="B29" s="7" t="s">
        <v>369</v>
      </c>
      <c r="C29" s="23">
        <v>58.89</v>
      </c>
      <c r="D29" s="9" t="s">
        <v>43</v>
      </c>
      <c r="E29" s="10">
        <v>40</v>
      </c>
      <c r="F29" s="8">
        <f>C29*E29</f>
        <v>2355.6</v>
      </c>
    </row>
    <row r="30" spans="1:6">
      <c r="A30" s="11"/>
      <c r="B30" s="8"/>
      <c r="C30" s="5"/>
      <c r="D30" s="5"/>
      <c r="E30" s="5"/>
    </row>
    <row r="31" spans="1:6">
      <c r="A31" s="11"/>
      <c r="B31" s="11"/>
      <c r="C31" s="5"/>
      <c r="D31" s="7"/>
      <c r="E31" s="5"/>
    </row>
    <row r="32" spans="1:6">
      <c r="A32" s="7" t="s">
        <v>370</v>
      </c>
      <c r="B32" s="4" t="s">
        <v>326</v>
      </c>
      <c r="C32" s="5"/>
      <c r="D32" s="5"/>
      <c r="E32" s="5"/>
    </row>
    <row r="33" spans="1:6">
      <c r="A33" s="7"/>
      <c r="B33" s="5"/>
      <c r="C33" s="5"/>
      <c r="D33" s="5"/>
      <c r="E33" s="5"/>
    </row>
    <row r="34" spans="1:6" ht="16.5">
      <c r="A34" s="21"/>
      <c r="B34" s="26"/>
      <c r="C34" s="18"/>
      <c r="D34" s="20"/>
      <c r="E34" s="27"/>
    </row>
    <row r="35" spans="1:6" ht="16.5">
      <c r="A35" s="20" t="s">
        <v>371</v>
      </c>
      <c r="B35" s="7" t="s">
        <v>372</v>
      </c>
      <c r="C35" s="10">
        <v>53.67</v>
      </c>
      <c r="D35" s="10" t="s">
        <v>6</v>
      </c>
      <c r="E35" s="10">
        <v>4000</v>
      </c>
      <c r="F35" s="10">
        <f>C35*E35</f>
        <v>214680</v>
      </c>
    </row>
    <row r="36" spans="1:6" ht="16.5">
      <c r="A36" s="21"/>
      <c r="B36" s="7"/>
      <c r="C36" s="10"/>
      <c r="D36" s="10"/>
      <c r="E36" s="10"/>
      <c r="F36" s="10"/>
    </row>
    <row r="37" spans="1:6" ht="16.5">
      <c r="A37" s="20" t="s">
        <v>373</v>
      </c>
      <c r="B37" s="7" t="s">
        <v>374</v>
      </c>
      <c r="C37" s="10">
        <v>53.67</v>
      </c>
      <c r="D37" s="10" t="s">
        <v>6</v>
      </c>
      <c r="E37" s="10">
        <v>2500</v>
      </c>
      <c r="F37" s="10">
        <f>C37*E37</f>
        <v>134175</v>
      </c>
    </row>
    <row r="38" spans="1:6" ht="16.5">
      <c r="A38" s="20"/>
      <c r="B38" s="20"/>
      <c r="C38" s="21"/>
      <c r="D38" s="9"/>
      <c r="E38" s="28"/>
      <c r="F38" s="21"/>
    </row>
    <row r="39" spans="1:6">
      <c r="B39" s="3" t="s">
        <v>2</v>
      </c>
      <c r="F39" s="16">
        <f>SUM(F2:F37)</f>
        <v>1290097.6000000001</v>
      </c>
    </row>
  </sheetData>
  <mergeCells count="1">
    <mergeCell ref="A1:C1"/>
  </mergeCells>
  <pageMargins left="0.75" right="0.75" top="1" bottom="1" header="0.5" footer="0.5"/>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68"/>
  <sheetViews>
    <sheetView view="pageBreakPreview" zoomScaleNormal="100" zoomScaleSheetLayoutView="100" workbookViewId="0">
      <selection sqref="A1:XFD68"/>
    </sheetView>
  </sheetViews>
  <sheetFormatPr defaultColWidth="9.140625" defaultRowHeight="12.75"/>
  <cols>
    <col min="1" max="1" width="6.7109375" customWidth="1"/>
    <col min="2" max="2" width="46.85546875" customWidth="1"/>
    <col min="3" max="3" width="9.7109375" customWidth="1"/>
    <col min="4" max="4" width="6.5703125" customWidth="1"/>
    <col min="5" max="6" width="9.7109375" customWidth="1"/>
  </cols>
  <sheetData>
    <row r="1" spans="1:6" ht="15.75">
      <c r="A1" s="480" t="s">
        <v>375</v>
      </c>
      <c r="B1" s="481"/>
      <c r="C1" s="481"/>
    </row>
    <row r="2" spans="1:6">
      <c r="A2" s="1" t="s">
        <v>0</v>
      </c>
      <c r="B2" s="1" t="s">
        <v>1</v>
      </c>
      <c r="C2" s="2" t="s">
        <v>3</v>
      </c>
      <c r="D2" s="2" t="s">
        <v>4</v>
      </c>
      <c r="E2" s="2" t="s">
        <v>5</v>
      </c>
      <c r="F2" s="2" t="s">
        <v>2</v>
      </c>
    </row>
    <row r="3" spans="1:6">
      <c r="A3" s="7" t="s">
        <v>376</v>
      </c>
      <c r="B3" s="4" t="s">
        <v>377</v>
      </c>
      <c r="C3" s="6"/>
      <c r="D3" s="6"/>
      <c r="E3" s="15"/>
    </row>
    <row r="4" spans="1:6">
      <c r="A4" s="7"/>
      <c r="B4" s="5"/>
      <c r="C4" s="5"/>
      <c r="D4" s="5"/>
      <c r="E4" s="5"/>
    </row>
    <row r="5" spans="1:6">
      <c r="A5" s="7" t="s">
        <v>378</v>
      </c>
      <c r="B5" s="4" t="s">
        <v>379</v>
      </c>
      <c r="C5" s="6"/>
      <c r="D5" s="6"/>
      <c r="E5" s="15"/>
    </row>
    <row r="6" spans="1:6">
      <c r="A6" s="7"/>
      <c r="B6" s="4"/>
      <c r="C6" s="6"/>
      <c r="D6" s="6"/>
      <c r="E6" s="15"/>
    </row>
    <row r="7" spans="1:6">
      <c r="A7" s="7" t="s">
        <v>380</v>
      </c>
      <c r="B7" s="4" t="s">
        <v>381</v>
      </c>
      <c r="C7" s="6"/>
      <c r="D7" s="6"/>
      <c r="E7" s="15"/>
    </row>
    <row r="8" spans="1:6">
      <c r="A8" s="7"/>
      <c r="B8" s="7"/>
      <c r="C8" s="6"/>
      <c r="D8" s="6"/>
      <c r="E8" s="15"/>
    </row>
    <row r="9" spans="1:6">
      <c r="A9" s="7" t="s">
        <v>382</v>
      </c>
      <c r="B9" s="7" t="s">
        <v>383</v>
      </c>
      <c r="C9" s="9">
        <v>6.39</v>
      </c>
      <c r="D9" s="9" t="s">
        <v>6</v>
      </c>
      <c r="E9" s="24">
        <v>1300</v>
      </c>
      <c r="F9" s="8">
        <f>C9*E9</f>
        <v>8307</v>
      </c>
    </row>
    <row r="10" spans="1:6">
      <c r="A10" s="11"/>
      <c r="B10" s="11"/>
      <c r="C10" s="6"/>
      <c r="D10" s="6"/>
      <c r="E10" s="15"/>
    </row>
    <row r="11" spans="1:6">
      <c r="A11" s="7" t="s">
        <v>384</v>
      </c>
      <c r="B11" s="7" t="s">
        <v>385</v>
      </c>
      <c r="C11" s="9">
        <v>10.65</v>
      </c>
      <c r="D11" s="9" t="s">
        <v>43</v>
      </c>
      <c r="E11" s="24">
        <v>150</v>
      </c>
      <c r="F11" s="8">
        <f>C11*E11</f>
        <v>1597.5</v>
      </c>
    </row>
    <row r="12" spans="1:6">
      <c r="A12" s="11"/>
      <c r="B12" s="11"/>
      <c r="C12" s="6"/>
      <c r="D12" s="6"/>
      <c r="E12" s="15"/>
    </row>
    <row r="13" spans="1:6">
      <c r="A13" s="7" t="s">
        <v>386</v>
      </c>
      <c r="B13" s="4" t="s">
        <v>387</v>
      </c>
      <c r="C13" s="6"/>
      <c r="D13" s="6"/>
      <c r="E13" s="15"/>
    </row>
    <row r="14" spans="1:6">
      <c r="A14" s="7"/>
      <c r="B14" s="7"/>
      <c r="C14" s="6"/>
      <c r="D14" s="6"/>
      <c r="E14" s="15"/>
    </row>
    <row r="15" spans="1:6">
      <c r="A15" s="7" t="s">
        <v>388</v>
      </c>
      <c r="B15" s="7" t="s">
        <v>389</v>
      </c>
      <c r="C15" s="9">
        <v>2.13</v>
      </c>
      <c r="D15" s="9" t="s">
        <v>6</v>
      </c>
      <c r="E15" s="24">
        <v>300</v>
      </c>
      <c r="F15" s="8">
        <f>C15*E15</f>
        <v>639</v>
      </c>
    </row>
    <row r="16" spans="1:6">
      <c r="A16" s="11"/>
      <c r="B16" s="11"/>
      <c r="C16" s="6"/>
      <c r="D16" s="6"/>
      <c r="E16" s="15"/>
    </row>
    <row r="17" spans="1:6">
      <c r="A17" s="7" t="s">
        <v>390</v>
      </c>
      <c r="B17" s="4" t="s">
        <v>391</v>
      </c>
      <c r="C17" s="6"/>
      <c r="D17" s="6"/>
      <c r="E17" s="5"/>
    </row>
    <row r="18" spans="1:6">
      <c r="A18" s="7"/>
      <c r="B18" s="4"/>
      <c r="C18" s="5"/>
      <c r="D18" s="7"/>
      <c r="E18" s="5"/>
    </row>
    <row r="19" spans="1:6">
      <c r="A19" s="7" t="s">
        <v>392</v>
      </c>
      <c r="B19" s="7" t="s">
        <v>393</v>
      </c>
      <c r="C19" s="9">
        <v>17.010000000000002</v>
      </c>
      <c r="D19" s="9" t="s">
        <v>43</v>
      </c>
      <c r="E19" s="10">
        <v>30000</v>
      </c>
      <c r="F19" s="8">
        <f>C19*E19</f>
        <v>510300.00000000006</v>
      </c>
    </row>
    <row r="20" spans="1:6">
      <c r="A20" s="11"/>
      <c r="B20" s="11"/>
      <c r="C20" s="5"/>
      <c r="D20" s="7"/>
      <c r="E20" s="5"/>
    </row>
    <row r="21" spans="1:6">
      <c r="A21" s="7" t="s">
        <v>394</v>
      </c>
      <c r="B21" s="7" t="s">
        <v>395</v>
      </c>
      <c r="C21" s="9">
        <v>17.05</v>
      </c>
      <c r="D21" s="9" t="s">
        <v>43</v>
      </c>
      <c r="E21" s="10">
        <v>30000</v>
      </c>
      <c r="F21" s="8">
        <f>C21*E21</f>
        <v>511500</v>
      </c>
    </row>
    <row r="22" spans="1:6">
      <c r="A22" s="11"/>
      <c r="B22" s="8"/>
      <c r="C22" s="5"/>
      <c r="D22" s="5"/>
      <c r="E22" s="5"/>
    </row>
    <row r="23" spans="1:6" ht="25.5">
      <c r="A23" s="7" t="s">
        <v>396</v>
      </c>
      <c r="B23" s="30" t="s">
        <v>397</v>
      </c>
      <c r="C23" s="6"/>
      <c r="D23" s="6"/>
      <c r="E23" s="5"/>
    </row>
    <row r="24" spans="1:6">
      <c r="A24" s="7"/>
      <c r="B24" s="7"/>
      <c r="C24" s="6"/>
      <c r="D24" s="6"/>
      <c r="E24" s="5"/>
    </row>
    <row r="25" spans="1:6">
      <c r="A25" s="7" t="s">
        <v>398</v>
      </c>
      <c r="B25" s="7" t="s">
        <v>399</v>
      </c>
      <c r="C25" s="9">
        <v>1</v>
      </c>
      <c r="D25" s="9" t="s">
        <v>122</v>
      </c>
      <c r="E25" s="10">
        <v>52500</v>
      </c>
      <c r="F25" s="8">
        <f>C25*E25</f>
        <v>52500</v>
      </c>
    </row>
    <row r="26" spans="1:6">
      <c r="A26" s="8"/>
      <c r="B26" s="8"/>
      <c r="C26" s="5"/>
      <c r="D26" s="6"/>
      <c r="E26" s="5"/>
    </row>
    <row r="27" spans="1:6">
      <c r="A27" s="5"/>
      <c r="B27" s="4" t="s">
        <v>400</v>
      </c>
      <c r="C27" s="5"/>
      <c r="D27" s="6"/>
      <c r="E27" s="5"/>
    </row>
    <row r="28" spans="1:6">
      <c r="A28" s="5"/>
      <c r="B28" s="4" t="s">
        <v>381</v>
      </c>
      <c r="C28" s="6"/>
      <c r="D28" s="6"/>
      <c r="E28" s="5"/>
    </row>
    <row r="29" spans="1:6">
      <c r="A29" s="5"/>
      <c r="B29" s="7"/>
      <c r="C29" s="6"/>
      <c r="D29" s="6"/>
      <c r="E29" s="5"/>
    </row>
    <row r="30" spans="1:6">
      <c r="A30" s="5"/>
      <c r="B30" s="7" t="s">
        <v>401</v>
      </c>
      <c r="C30" s="9">
        <v>3.87</v>
      </c>
      <c r="D30" s="9" t="s">
        <v>6</v>
      </c>
      <c r="E30" s="10">
        <v>1300</v>
      </c>
      <c r="F30" s="8">
        <f>C30*E30</f>
        <v>5031</v>
      </c>
    </row>
    <row r="31" spans="1:6">
      <c r="A31" s="8"/>
      <c r="B31" s="11"/>
      <c r="C31" s="6"/>
      <c r="D31" s="6"/>
      <c r="E31" s="5"/>
    </row>
    <row r="32" spans="1:6">
      <c r="A32" s="5"/>
      <c r="B32" s="4" t="s">
        <v>402</v>
      </c>
      <c r="C32" s="6"/>
      <c r="D32" s="6"/>
      <c r="E32" s="5"/>
    </row>
    <row r="33" spans="1:6">
      <c r="A33" s="5"/>
      <c r="B33" s="7"/>
      <c r="C33" s="6"/>
      <c r="D33" s="6"/>
      <c r="E33" s="5"/>
    </row>
    <row r="34" spans="1:6">
      <c r="A34" s="5"/>
      <c r="B34" s="7" t="s">
        <v>403</v>
      </c>
      <c r="C34" s="9">
        <v>3.87</v>
      </c>
      <c r="D34" s="9" t="s">
        <v>6</v>
      </c>
      <c r="E34" s="10">
        <v>600</v>
      </c>
      <c r="F34" s="8">
        <f>C34*E34</f>
        <v>2322</v>
      </c>
    </row>
    <row r="35" spans="1:6">
      <c r="A35" s="8"/>
      <c r="B35" s="8"/>
      <c r="C35" s="5"/>
      <c r="D35" s="6"/>
      <c r="E35" s="5"/>
    </row>
    <row r="36" spans="1:6">
      <c r="A36" s="5"/>
      <c r="B36" s="7" t="s">
        <v>385</v>
      </c>
      <c r="C36" s="9">
        <v>6.6</v>
      </c>
      <c r="D36" s="9" t="s">
        <v>43</v>
      </c>
      <c r="E36" s="10">
        <v>90</v>
      </c>
      <c r="F36" s="8">
        <f>C36*E36</f>
        <v>594</v>
      </c>
    </row>
    <row r="37" spans="1:6">
      <c r="A37" s="8"/>
      <c r="B37" s="11"/>
      <c r="C37" s="6"/>
      <c r="D37" s="6"/>
      <c r="E37" s="5"/>
    </row>
    <row r="38" spans="1:6">
      <c r="A38" s="5"/>
      <c r="B38" s="4" t="s">
        <v>404</v>
      </c>
      <c r="C38" s="6"/>
      <c r="D38" s="6"/>
      <c r="E38" s="5"/>
    </row>
    <row r="39" spans="1:6">
      <c r="A39" s="5"/>
      <c r="B39" s="7"/>
      <c r="C39" s="6"/>
      <c r="D39" s="6"/>
      <c r="E39" s="5"/>
    </row>
    <row r="40" spans="1:6">
      <c r="A40" s="5"/>
      <c r="B40" s="7" t="s">
        <v>405</v>
      </c>
      <c r="C40" s="9">
        <v>3.87</v>
      </c>
      <c r="D40" s="9" t="s">
        <v>6</v>
      </c>
      <c r="E40" s="10">
        <v>600</v>
      </c>
      <c r="F40" s="8">
        <f>C40*E40</f>
        <v>2322</v>
      </c>
    </row>
    <row r="41" spans="1:6">
      <c r="A41" s="8"/>
      <c r="B41" s="8"/>
      <c r="C41" s="5"/>
      <c r="D41" s="6"/>
      <c r="E41" s="5"/>
    </row>
    <row r="42" spans="1:6">
      <c r="A42" s="5"/>
      <c r="B42" s="4" t="s">
        <v>406</v>
      </c>
      <c r="C42" s="5"/>
      <c r="D42" s="6"/>
      <c r="E42" s="5"/>
    </row>
    <row r="43" spans="1:6">
      <c r="A43" s="5"/>
      <c r="B43" s="5"/>
      <c r="C43" s="5"/>
      <c r="D43" s="6"/>
      <c r="E43" s="5"/>
    </row>
    <row r="44" spans="1:6">
      <c r="A44" s="5"/>
      <c r="B44" s="7" t="s">
        <v>407</v>
      </c>
      <c r="C44" s="9">
        <v>5.95</v>
      </c>
      <c r="D44" s="9" t="s">
        <v>408</v>
      </c>
      <c r="E44" s="10">
        <v>25000</v>
      </c>
      <c r="F44" s="8">
        <f>C44*E44</f>
        <v>148750</v>
      </c>
    </row>
    <row r="45" spans="1:6">
      <c r="A45" s="8"/>
      <c r="B45" s="8"/>
      <c r="C45" s="5"/>
      <c r="D45" s="6"/>
      <c r="E45" s="5"/>
    </row>
    <row r="46" spans="1:6">
      <c r="A46" s="5"/>
      <c r="B46" s="7" t="s">
        <v>409</v>
      </c>
      <c r="C46" s="9">
        <v>4</v>
      </c>
      <c r="D46" s="9" t="s">
        <v>122</v>
      </c>
      <c r="E46" s="10">
        <v>500</v>
      </c>
      <c r="F46" s="8">
        <f>C46*E46</f>
        <v>2000</v>
      </c>
    </row>
    <row r="47" spans="1:6">
      <c r="A47" s="8"/>
      <c r="B47" s="8"/>
      <c r="C47" s="5"/>
      <c r="D47" s="6"/>
      <c r="E47" s="5"/>
    </row>
    <row r="48" spans="1:6">
      <c r="A48" s="5"/>
      <c r="B48" s="4" t="s">
        <v>410</v>
      </c>
      <c r="C48" s="5"/>
      <c r="D48" s="6"/>
      <c r="E48" s="5"/>
    </row>
    <row r="49" spans="1:6">
      <c r="A49" s="5"/>
      <c r="B49" s="4" t="s">
        <v>381</v>
      </c>
      <c r="C49" s="6"/>
      <c r="D49" s="6"/>
      <c r="E49" s="5"/>
    </row>
    <row r="50" spans="1:6">
      <c r="A50" s="5"/>
      <c r="B50" s="7"/>
      <c r="C50" s="6"/>
      <c r="D50" s="6"/>
      <c r="E50" s="5"/>
    </row>
    <row r="51" spans="1:6">
      <c r="A51" s="5"/>
      <c r="B51" s="7" t="s">
        <v>411</v>
      </c>
      <c r="C51" s="9">
        <v>1.2</v>
      </c>
      <c r="D51" s="9" t="s">
        <v>6</v>
      </c>
      <c r="E51" s="10">
        <v>1300</v>
      </c>
      <c r="F51" s="8">
        <f>C51*E51</f>
        <v>1560</v>
      </c>
    </row>
    <row r="52" spans="1:6">
      <c r="A52" s="8"/>
      <c r="B52" s="11"/>
      <c r="C52" s="6"/>
      <c r="D52" s="6"/>
      <c r="E52" s="5"/>
    </row>
    <row r="53" spans="1:6">
      <c r="A53" s="5"/>
      <c r="B53" s="4" t="s">
        <v>402</v>
      </c>
      <c r="C53" s="6"/>
      <c r="D53" s="6"/>
      <c r="E53" s="5"/>
    </row>
    <row r="54" spans="1:6">
      <c r="A54" s="5"/>
      <c r="B54" s="7"/>
      <c r="C54" s="6"/>
      <c r="D54" s="6"/>
      <c r="E54" s="5"/>
    </row>
    <row r="55" spans="1:6">
      <c r="A55" s="5"/>
      <c r="B55" s="7" t="s">
        <v>403</v>
      </c>
      <c r="C55" s="9">
        <v>1.2</v>
      </c>
      <c r="D55" s="9" t="s">
        <v>6</v>
      </c>
      <c r="E55" s="10">
        <v>600</v>
      </c>
      <c r="F55" s="8">
        <f>C55*E55</f>
        <v>720</v>
      </c>
    </row>
    <row r="56" spans="1:6">
      <c r="A56" s="8"/>
      <c r="B56" s="11"/>
      <c r="C56" s="5"/>
      <c r="D56" s="7"/>
      <c r="E56" s="5"/>
    </row>
    <row r="57" spans="1:6">
      <c r="A57" s="5"/>
      <c r="B57" s="7" t="s">
        <v>385</v>
      </c>
      <c r="C57" s="9">
        <v>3.55</v>
      </c>
      <c r="D57" s="9" t="s">
        <v>43</v>
      </c>
      <c r="E57" s="10">
        <v>150</v>
      </c>
      <c r="F57" s="8">
        <f>C57*E57</f>
        <v>532.5</v>
      </c>
    </row>
    <row r="58" spans="1:6">
      <c r="A58" s="8"/>
      <c r="B58" s="11"/>
      <c r="C58" s="6"/>
      <c r="D58" s="6"/>
      <c r="E58" s="5"/>
    </row>
    <row r="59" spans="1:6">
      <c r="A59" s="5"/>
      <c r="B59" s="4" t="s">
        <v>404</v>
      </c>
      <c r="C59" s="6"/>
      <c r="D59" s="6"/>
      <c r="E59" s="5"/>
    </row>
    <row r="60" spans="1:6">
      <c r="A60" s="5"/>
      <c r="B60" s="7"/>
      <c r="C60" s="6"/>
      <c r="D60" s="6"/>
      <c r="E60" s="5"/>
    </row>
    <row r="61" spans="1:6">
      <c r="A61" s="5"/>
      <c r="B61" s="7" t="s">
        <v>405</v>
      </c>
      <c r="C61" s="9">
        <v>1.2</v>
      </c>
      <c r="D61" s="9" t="s">
        <v>6</v>
      </c>
      <c r="E61" s="10">
        <v>600</v>
      </c>
      <c r="F61" s="8">
        <f>C61*E61</f>
        <v>720</v>
      </c>
    </row>
    <row r="62" spans="1:6">
      <c r="A62" s="8"/>
      <c r="B62" s="11"/>
      <c r="C62" s="5"/>
      <c r="D62" s="6"/>
      <c r="E62" s="5"/>
    </row>
    <row r="63" spans="1:6">
      <c r="A63" s="5"/>
      <c r="B63" s="4" t="s">
        <v>406</v>
      </c>
      <c r="C63" s="5"/>
      <c r="D63" s="6"/>
      <c r="E63" s="5"/>
    </row>
    <row r="64" spans="1:6">
      <c r="A64" s="5"/>
      <c r="B64" s="7"/>
      <c r="C64" s="5"/>
      <c r="D64" s="6"/>
      <c r="E64" s="5"/>
    </row>
    <row r="65" spans="1:6">
      <c r="A65" s="5"/>
      <c r="B65" s="7" t="s">
        <v>407</v>
      </c>
      <c r="C65" s="9">
        <v>5.95</v>
      </c>
      <c r="D65" s="9" t="s">
        <v>408</v>
      </c>
      <c r="E65" s="10">
        <v>25000</v>
      </c>
      <c r="F65" s="8">
        <f>C65*E65</f>
        <v>148750</v>
      </c>
    </row>
    <row r="66" spans="1:6">
      <c r="A66" s="8"/>
      <c r="B66" s="11"/>
      <c r="C66" s="5"/>
      <c r="D66" s="6"/>
      <c r="E66" s="5"/>
    </row>
    <row r="67" spans="1:6">
      <c r="A67" s="5"/>
      <c r="B67" s="7" t="s">
        <v>409</v>
      </c>
      <c r="C67" s="9">
        <v>1</v>
      </c>
      <c r="D67" s="9" t="s">
        <v>122</v>
      </c>
      <c r="E67" s="10">
        <v>500</v>
      </c>
      <c r="F67" s="8">
        <f>C67*E67</f>
        <v>500</v>
      </c>
    </row>
    <row r="68" spans="1:6">
      <c r="B68" s="3" t="s">
        <v>2</v>
      </c>
      <c r="F68" s="16">
        <f>SUM(F2:F67)</f>
        <v>1398645</v>
      </c>
    </row>
  </sheetData>
  <mergeCells count="1">
    <mergeCell ref="A1:C1"/>
  </mergeCells>
  <pageMargins left="0.75" right="0.75" top="1" bottom="1" header="0.5" footer="0.5"/>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41"/>
  <sheetViews>
    <sheetView view="pageBreakPreview" zoomScaleNormal="100" zoomScaleSheetLayoutView="100" workbookViewId="0">
      <selection sqref="A1:XFD41"/>
    </sheetView>
  </sheetViews>
  <sheetFormatPr defaultColWidth="9.140625" defaultRowHeight="12.75"/>
  <cols>
    <col min="1" max="1" width="6.7109375" customWidth="1"/>
    <col min="2" max="2" width="44" customWidth="1"/>
    <col min="3" max="6" width="9.7109375" customWidth="1"/>
  </cols>
  <sheetData>
    <row r="1" spans="1:6" ht="15.75">
      <c r="A1" s="480" t="s">
        <v>412</v>
      </c>
      <c r="B1" s="481"/>
      <c r="C1" s="481"/>
    </row>
    <row r="2" spans="1:6">
      <c r="A2" s="1" t="s">
        <v>0</v>
      </c>
      <c r="B2" s="1" t="s">
        <v>1</v>
      </c>
      <c r="C2" s="2" t="s">
        <v>3</v>
      </c>
      <c r="D2" s="2" t="s">
        <v>4</v>
      </c>
      <c r="E2" s="2" t="s">
        <v>5</v>
      </c>
      <c r="F2" s="2" t="s">
        <v>2</v>
      </c>
    </row>
    <row r="3" spans="1:6">
      <c r="A3" s="7" t="s">
        <v>413</v>
      </c>
      <c r="B3" s="4" t="s">
        <v>414</v>
      </c>
      <c r="C3" s="6"/>
      <c r="D3" s="6"/>
      <c r="E3" s="15"/>
    </row>
    <row r="4" spans="1:6">
      <c r="A4" s="7"/>
      <c r="B4" s="4"/>
      <c r="C4" s="6"/>
      <c r="D4" s="6"/>
      <c r="E4" s="15"/>
    </row>
    <row r="5" spans="1:6">
      <c r="A5" s="7" t="s">
        <v>415</v>
      </c>
      <c r="B5" s="4" t="s">
        <v>416</v>
      </c>
      <c r="C5" s="6"/>
      <c r="D5" s="6"/>
      <c r="E5" s="5"/>
    </row>
    <row r="6" spans="1:6">
      <c r="A6" s="7"/>
      <c r="B6" s="7"/>
      <c r="C6" s="6"/>
      <c r="D6" s="6"/>
      <c r="E6" s="5"/>
    </row>
    <row r="7" spans="1:6" ht="63.75">
      <c r="A7" s="7" t="s">
        <v>417</v>
      </c>
      <c r="B7" s="30" t="s">
        <v>418</v>
      </c>
      <c r="C7" s="6"/>
      <c r="D7" s="6"/>
      <c r="E7" s="5"/>
    </row>
    <row r="8" spans="1:6" ht="51">
      <c r="A8" s="7" t="s">
        <v>419</v>
      </c>
      <c r="B8" s="32" t="s">
        <v>420</v>
      </c>
      <c r="C8" s="6"/>
      <c r="D8" s="6"/>
      <c r="E8" s="5"/>
    </row>
    <row r="9" spans="1:6">
      <c r="A9" s="7"/>
      <c r="B9" s="4"/>
      <c r="C9" s="29"/>
      <c r="D9" s="29"/>
      <c r="E9" s="3"/>
    </row>
    <row r="10" spans="1:6">
      <c r="A10" s="7" t="s">
        <v>421</v>
      </c>
      <c r="B10" s="7" t="s">
        <v>422</v>
      </c>
      <c r="C10" s="9">
        <v>9</v>
      </c>
      <c r="D10" s="9" t="s">
        <v>423</v>
      </c>
      <c r="E10" s="10">
        <v>7000</v>
      </c>
      <c r="F10" s="8">
        <f>C10*E10</f>
        <v>63000</v>
      </c>
    </row>
    <row r="11" spans="1:6">
      <c r="A11" s="11"/>
      <c r="B11" s="11"/>
      <c r="C11" s="6"/>
      <c r="D11" s="6"/>
      <c r="E11" s="5"/>
    </row>
    <row r="12" spans="1:6" ht="25.5">
      <c r="A12" s="7" t="s">
        <v>424</v>
      </c>
      <c r="B12" s="32" t="s">
        <v>425</v>
      </c>
      <c r="C12" s="9">
        <v>3</v>
      </c>
      <c r="D12" s="9" t="s">
        <v>423</v>
      </c>
      <c r="E12" s="10">
        <v>7000</v>
      </c>
      <c r="F12" s="8">
        <f>C12*E12</f>
        <v>21000</v>
      </c>
    </row>
    <row r="13" spans="1:6">
      <c r="A13" s="11"/>
      <c r="B13" s="11"/>
      <c r="C13" s="6"/>
      <c r="D13" s="6"/>
      <c r="E13" s="5"/>
    </row>
    <row r="14" spans="1:6">
      <c r="A14" s="7" t="s">
        <v>426</v>
      </c>
      <c r="B14" s="7" t="s">
        <v>427</v>
      </c>
      <c r="C14" s="9">
        <v>5</v>
      </c>
      <c r="D14" s="9" t="s">
        <v>423</v>
      </c>
      <c r="E14" s="10">
        <v>7000</v>
      </c>
      <c r="F14" s="8">
        <f>C14*E14</f>
        <v>35000</v>
      </c>
    </row>
    <row r="15" spans="1:6">
      <c r="A15" s="11"/>
      <c r="B15" s="14"/>
      <c r="C15" s="6"/>
      <c r="D15" s="6"/>
      <c r="E15" s="5"/>
    </row>
    <row r="16" spans="1:6" ht="38.25">
      <c r="A16" s="7" t="s">
        <v>428</v>
      </c>
      <c r="B16" s="30" t="s">
        <v>429</v>
      </c>
      <c r="C16" s="6"/>
      <c r="D16" s="6"/>
      <c r="E16" s="5"/>
    </row>
    <row r="17" spans="1:6">
      <c r="A17" s="7"/>
      <c r="B17" s="7"/>
      <c r="C17" s="6"/>
      <c r="D17" s="6"/>
      <c r="E17" s="5"/>
    </row>
    <row r="18" spans="1:6">
      <c r="A18" s="7" t="s">
        <v>430</v>
      </c>
      <c r="B18" s="7" t="s">
        <v>431</v>
      </c>
      <c r="C18" s="9">
        <v>4</v>
      </c>
      <c r="D18" s="9" t="s">
        <v>122</v>
      </c>
      <c r="E18" s="10">
        <v>5000</v>
      </c>
      <c r="F18" s="8">
        <f>C18*E18</f>
        <v>20000</v>
      </c>
    </row>
    <row r="19" spans="1:6">
      <c r="A19" s="11"/>
      <c r="B19" s="11"/>
      <c r="C19" s="6"/>
      <c r="D19" s="6"/>
      <c r="E19" s="5"/>
    </row>
    <row r="20" spans="1:6">
      <c r="A20" s="7" t="s">
        <v>432</v>
      </c>
      <c r="B20" s="7" t="s">
        <v>433</v>
      </c>
      <c r="C20" s="9">
        <v>1</v>
      </c>
      <c r="D20" s="9" t="s">
        <v>122</v>
      </c>
      <c r="E20" s="10">
        <v>5000</v>
      </c>
      <c r="F20" s="8">
        <f>C20*E20</f>
        <v>5000</v>
      </c>
    </row>
    <row r="21" spans="1:6">
      <c r="A21" s="11"/>
      <c r="B21" s="11"/>
      <c r="C21" s="6"/>
      <c r="D21" s="6"/>
      <c r="E21" s="5"/>
    </row>
    <row r="22" spans="1:6">
      <c r="A22" s="7" t="s">
        <v>434</v>
      </c>
      <c r="B22" s="7" t="s">
        <v>435</v>
      </c>
      <c r="C22" s="9">
        <v>3</v>
      </c>
      <c r="D22" s="9" t="s">
        <v>122</v>
      </c>
      <c r="E22" s="10">
        <v>7000</v>
      </c>
      <c r="F22" s="8">
        <f>C22*E22</f>
        <v>21000</v>
      </c>
    </row>
    <row r="23" spans="1:6">
      <c r="A23" s="11"/>
      <c r="B23" s="8"/>
      <c r="C23" s="5"/>
      <c r="D23" s="5"/>
      <c r="E23" s="5"/>
    </row>
    <row r="24" spans="1:6">
      <c r="A24" s="7" t="s">
        <v>436</v>
      </c>
      <c r="B24" s="7" t="s">
        <v>437</v>
      </c>
      <c r="C24" s="9">
        <v>4</v>
      </c>
      <c r="D24" s="9" t="s">
        <v>122</v>
      </c>
      <c r="E24" s="10">
        <v>2500</v>
      </c>
      <c r="F24" s="8">
        <f>C24*E24</f>
        <v>10000</v>
      </c>
    </row>
    <row r="25" spans="1:6">
      <c r="A25" s="11"/>
      <c r="B25" s="11"/>
      <c r="C25" s="6"/>
      <c r="D25" s="6"/>
      <c r="E25" s="5"/>
    </row>
    <row r="26" spans="1:6">
      <c r="A26" s="7" t="s">
        <v>438</v>
      </c>
      <c r="B26" s="7" t="s">
        <v>439</v>
      </c>
      <c r="C26" s="9">
        <v>2</v>
      </c>
      <c r="D26" s="9" t="s">
        <v>122</v>
      </c>
      <c r="E26" s="10">
        <v>3000</v>
      </c>
      <c r="F26" s="8">
        <f>C26*E26</f>
        <v>6000</v>
      </c>
    </row>
    <row r="27" spans="1:6">
      <c r="A27" s="11"/>
      <c r="B27" s="8"/>
      <c r="C27" s="5"/>
      <c r="D27" s="5"/>
      <c r="E27" s="5"/>
    </row>
    <row r="28" spans="1:6">
      <c r="A28" s="7" t="s">
        <v>440</v>
      </c>
      <c r="B28" s="25" t="s">
        <v>441</v>
      </c>
      <c r="C28" s="6"/>
      <c r="D28" s="6"/>
      <c r="E28" s="5"/>
    </row>
    <row r="29" spans="1:6">
      <c r="A29" s="7"/>
      <c r="B29" s="7"/>
      <c r="C29" s="6"/>
      <c r="D29" s="6"/>
      <c r="E29" s="5"/>
    </row>
    <row r="30" spans="1:6">
      <c r="A30" s="7" t="s">
        <v>442</v>
      </c>
      <c r="B30" s="7" t="s">
        <v>443</v>
      </c>
      <c r="C30" s="9">
        <v>3</v>
      </c>
      <c r="D30" s="9" t="s">
        <v>122</v>
      </c>
      <c r="E30" s="10">
        <v>4500</v>
      </c>
      <c r="F30" s="8">
        <f>C30*E30</f>
        <v>13500</v>
      </c>
    </row>
    <row r="31" spans="1:6">
      <c r="A31" s="11"/>
      <c r="B31" s="11"/>
      <c r="C31" s="6"/>
      <c r="D31" s="6"/>
      <c r="E31" s="5"/>
    </row>
    <row r="32" spans="1:6">
      <c r="A32" s="7" t="s">
        <v>444</v>
      </c>
      <c r="B32" s="7" t="s">
        <v>445</v>
      </c>
      <c r="C32" s="9">
        <v>4</v>
      </c>
      <c r="D32" s="9" t="s">
        <v>122</v>
      </c>
      <c r="E32" s="10">
        <v>2500</v>
      </c>
      <c r="F32" s="8">
        <f>C32*E32</f>
        <v>10000</v>
      </c>
    </row>
    <row r="33" spans="1:6">
      <c r="A33" s="11"/>
      <c r="B33" s="11"/>
      <c r="C33" s="6"/>
      <c r="D33" s="6"/>
      <c r="E33" s="5"/>
    </row>
    <row r="34" spans="1:6">
      <c r="A34" s="7" t="s">
        <v>446</v>
      </c>
      <c r="B34" s="7" t="s">
        <v>447</v>
      </c>
      <c r="C34" s="9">
        <v>3</v>
      </c>
      <c r="D34" s="9" t="s">
        <v>122</v>
      </c>
      <c r="E34" s="10">
        <v>4500</v>
      </c>
      <c r="F34" s="8">
        <f>C34*E34</f>
        <v>13500</v>
      </c>
    </row>
    <row r="35" spans="1:6">
      <c r="A35" s="11"/>
      <c r="B35" s="11"/>
      <c r="C35" s="6"/>
      <c r="D35" s="6"/>
      <c r="E35" s="5"/>
    </row>
    <row r="36" spans="1:6">
      <c r="A36" s="7" t="s">
        <v>448</v>
      </c>
      <c r="B36" s="7" t="s">
        <v>449</v>
      </c>
      <c r="C36" s="9">
        <v>3</v>
      </c>
      <c r="D36" s="9" t="s">
        <v>122</v>
      </c>
      <c r="E36" s="10">
        <v>2500</v>
      </c>
      <c r="F36" s="8">
        <f>C36*E36</f>
        <v>7500</v>
      </c>
    </row>
    <row r="37" spans="1:6">
      <c r="A37" s="11"/>
      <c r="B37" s="11"/>
      <c r="C37" s="6"/>
      <c r="D37" s="6"/>
      <c r="E37" s="5"/>
    </row>
    <row r="38" spans="1:6" ht="51">
      <c r="A38" s="7" t="s">
        <v>450</v>
      </c>
      <c r="B38" s="30" t="s">
        <v>451</v>
      </c>
      <c r="C38" s="6"/>
      <c r="D38" s="6"/>
      <c r="E38" s="5"/>
    </row>
    <row r="39" spans="1:6">
      <c r="A39" s="7"/>
      <c r="B39" s="7"/>
      <c r="C39" s="6"/>
      <c r="D39" s="6"/>
      <c r="E39" s="5"/>
    </row>
    <row r="40" spans="1:6">
      <c r="A40" s="7" t="s">
        <v>452</v>
      </c>
      <c r="B40" s="7" t="s">
        <v>453</v>
      </c>
      <c r="C40" s="9">
        <v>7</v>
      </c>
      <c r="D40" s="9" t="s">
        <v>122</v>
      </c>
      <c r="E40" s="10">
        <v>15000</v>
      </c>
      <c r="F40" s="8">
        <f>C40*E40</f>
        <v>105000</v>
      </c>
    </row>
    <row r="41" spans="1:6">
      <c r="B41" s="3" t="s">
        <v>2</v>
      </c>
      <c r="F41" s="16">
        <f>SUM(F2:F40)</f>
        <v>330500</v>
      </c>
    </row>
  </sheetData>
  <mergeCells count="1">
    <mergeCell ref="A1:C1"/>
  </mergeCells>
  <pageMargins left="0.75" right="0.75" top="1" bottom="1" header="0.5" footer="0.5"/>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7:B22"/>
  <sheetViews>
    <sheetView view="pageBreakPreview" zoomScaleSheetLayoutView="100" workbookViewId="0">
      <selection activeCell="K26" sqref="K26"/>
    </sheetView>
  </sheetViews>
  <sheetFormatPr defaultColWidth="9.140625" defaultRowHeight="12.75"/>
  <cols>
    <col min="1" max="16384" width="9.140625" style="114"/>
  </cols>
  <sheetData>
    <row r="7" spans="1:2">
      <c r="A7" s="113"/>
    </row>
    <row r="8" spans="1:2">
      <c r="A8" s="113"/>
    </row>
    <row r="9" spans="1:2" ht="23.25">
      <c r="A9" s="115" t="s">
        <v>511</v>
      </c>
      <c r="B9" s="116"/>
    </row>
    <row r="10" spans="1:2" ht="23.25">
      <c r="A10" s="115"/>
      <c r="B10" s="116"/>
    </row>
    <row r="11" spans="1:2" ht="23.25">
      <c r="A11" s="115"/>
      <c r="B11" s="116"/>
    </row>
    <row r="12" spans="1:2" ht="23.25">
      <c r="A12" s="115"/>
      <c r="B12" s="116"/>
    </row>
    <row r="13" spans="1:2" ht="23.25">
      <c r="A13" s="115" t="s">
        <v>1603</v>
      </c>
      <c r="B13" s="116"/>
    </row>
    <row r="18" spans="1:1" s="113" customFormat="1">
      <c r="A18" s="113" t="s">
        <v>626</v>
      </c>
    </row>
    <row r="19" spans="1:1" s="113" customFormat="1"/>
    <row r="20" spans="1:1" s="113" customFormat="1">
      <c r="A20" s="113" t="s">
        <v>627</v>
      </c>
    </row>
    <row r="21" spans="1:1" s="113" customFormat="1"/>
    <row r="22" spans="1:1" s="113" customFormat="1"/>
  </sheetData>
  <pageMargins left="0.7" right="0.7" top="0.75" bottom="0.75" header="0.3" footer="0.3"/>
  <pageSetup paperSize="9" orientation="portrait" errors="blank"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0"/>
  <sheetViews>
    <sheetView view="pageBreakPreview" zoomScaleNormal="100" zoomScaleSheetLayoutView="100" workbookViewId="0">
      <selection activeCell="C9" sqref="C9"/>
    </sheetView>
  </sheetViews>
  <sheetFormatPr defaultColWidth="9.140625" defaultRowHeight="12.75"/>
  <cols>
    <col min="1" max="1" width="1.42578125" style="66" customWidth="1"/>
    <col min="2" max="2" width="10.140625" style="67" customWidth="1"/>
    <col min="3" max="3" width="55.140625" style="68" customWidth="1"/>
    <col min="4" max="4" width="1.7109375" style="66" customWidth="1"/>
    <col min="5" max="5" width="20" style="69" customWidth="1"/>
    <col min="6" max="6" width="0.85546875" style="66" customWidth="1"/>
    <col min="7" max="7" width="0.7109375" style="66" hidden="1" customWidth="1"/>
    <col min="8" max="8" width="5.42578125" style="66" customWidth="1"/>
    <col min="9" max="9" width="6.140625" style="66" customWidth="1"/>
    <col min="10" max="10" width="11.28515625" style="66" customWidth="1"/>
    <col min="11" max="16384" width="9.140625" style="66"/>
  </cols>
  <sheetData>
    <row r="1" spans="1:9" ht="8.25" customHeight="1"/>
    <row r="2" spans="1:9">
      <c r="A2" s="70"/>
      <c r="B2" s="70"/>
      <c r="C2" s="71" t="s">
        <v>493</v>
      </c>
      <c r="D2" s="70"/>
      <c r="E2" s="70"/>
      <c r="F2" s="70"/>
    </row>
    <row r="3" spans="1:9">
      <c r="A3" s="468"/>
      <c r="B3" s="468"/>
      <c r="C3" s="468"/>
      <c r="D3" s="468"/>
      <c r="E3" s="468"/>
      <c r="F3" s="468"/>
    </row>
    <row r="4" spans="1:9" s="75" customFormat="1">
      <c r="A4" s="72"/>
      <c r="B4" s="72"/>
      <c r="C4" s="73"/>
      <c r="D4" s="72"/>
      <c r="E4" s="74" t="s">
        <v>494</v>
      </c>
      <c r="F4" s="72"/>
    </row>
    <row r="6" spans="1:9">
      <c r="C6" s="68" t="s">
        <v>495</v>
      </c>
      <c r="E6" s="39" t="s">
        <v>496</v>
      </c>
    </row>
    <row r="8" spans="1:9">
      <c r="C8" s="68" t="s">
        <v>497</v>
      </c>
      <c r="E8" s="76">
        <v>1</v>
      </c>
    </row>
    <row r="10" spans="1:9">
      <c r="B10" s="77"/>
      <c r="C10" s="37" t="s">
        <v>498</v>
      </c>
      <c r="E10" s="78">
        <v>2</v>
      </c>
    </row>
    <row r="11" spans="1:9">
      <c r="E11" s="76"/>
      <c r="F11" s="67"/>
    </row>
    <row r="12" spans="1:9">
      <c r="C12" s="68" t="s">
        <v>499</v>
      </c>
      <c r="E12" s="79" t="s">
        <v>500</v>
      </c>
      <c r="F12" s="67"/>
    </row>
    <row r="13" spans="1:9">
      <c r="E13" s="76"/>
      <c r="F13" s="67"/>
    </row>
    <row r="14" spans="1:9">
      <c r="A14" s="67"/>
      <c r="B14" s="77"/>
      <c r="C14" s="68" t="s">
        <v>501</v>
      </c>
      <c r="D14" s="80"/>
      <c r="E14" s="79" t="s">
        <v>502</v>
      </c>
      <c r="F14" s="69"/>
    </row>
    <row r="15" spans="1:9">
      <c r="A15" s="67"/>
      <c r="E15" s="76"/>
      <c r="F15" s="69"/>
    </row>
    <row r="16" spans="1:9">
      <c r="A16" s="72"/>
      <c r="B16" s="81"/>
      <c r="C16" s="82" t="s">
        <v>503</v>
      </c>
      <c r="D16" s="80"/>
      <c r="E16" s="79">
        <v>7</v>
      </c>
      <c r="F16" s="67"/>
      <c r="G16" s="72"/>
      <c r="H16" s="75"/>
      <c r="I16" s="75"/>
    </row>
    <row r="17" spans="1:10">
      <c r="A17" s="72"/>
      <c r="B17" s="83"/>
      <c r="C17" s="82"/>
      <c r="D17" s="80"/>
      <c r="E17" s="84"/>
      <c r="F17" s="67"/>
      <c r="G17" s="72"/>
      <c r="H17" s="75"/>
      <c r="I17" s="75"/>
    </row>
    <row r="18" spans="1:10">
      <c r="A18" s="67"/>
      <c r="B18" s="85" t="s">
        <v>504</v>
      </c>
      <c r="C18" s="68" t="s">
        <v>480</v>
      </c>
      <c r="E18" s="86" t="s">
        <v>481</v>
      </c>
      <c r="F18" s="69"/>
      <c r="J18" s="42"/>
    </row>
    <row r="19" spans="1:10">
      <c r="A19" s="67"/>
      <c r="B19" s="85"/>
      <c r="E19" s="39"/>
      <c r="F19" s="69"/>
      <c r="J19" s="38"/>
    </row>
    <row r="20" spans="1:10">
      <c r="A20" s="67"/>
      <c r="B20" s="85" t="s">
        <v>505</v>
      </c>
      <c r="C20" s="68" t="s">
        <v>506</v>
      </c>
      <c r="E20" s="39" t="s">
        <v>507</v>
      </c>
      <c r="F20" s="69"/>
      <c r="J20" s="38"/>
    </row>
    <row r="21" spans="1:10">
      <c r="A21" s="67"/>
      <c r="B21" s="85"/>
      <c r="E21" s="67"/>
      <c r="F21" s="69"/>
      <c r="J21" s="43"/>
    </row>
    <row r="22" spans="1:10">
      <c r="A22" s="67"/>
      <c r="B22" s="85" t="s">
        <v>508</v>
      </c>
      <c r="C22" s="68" t="s">
        <v>1942</v>
      </c>
      <c r="E22" s="67" t="str">
        <f>'Final Summary'!D19</f>
        <v>AP|16</v>
      </c>
      <c r="F22" s="69"/>
      <c r="J22" s="36"/>
    </row>
    <row r="23" spans="1:10">
      <c r="A23" s="67"/>
      <c r="B23" s="85"/>
      <c r="E23" s="67"/>
      <c r="F23" s="69"/>
      <c r="J23" s="36"/>
    </row>
    <row r="24" spans="1:10">
      <c r="A24" s="67"/>
      <c r="B24" s="85" t="s">
        <v>509</v>
      </c>
      <c r="C24" s="43" t="s">
        <v>469</v>
      </c>
      <c r="E24" s="67" t="str">
        <f>'Final Summary'!D25</f>
        <v>PC|1</v>
      </c>
      <c r="F24" s="69"/>
      <c r="J24" s="36"/>
    </row>
    <row r="25" spans="1:10">
      <c r="A25" s="67"/>
      <c r="B25" s="85"/>
      <c r="C25" s="82"/>
      <c r="E25" s="39"/>
      <c r="F25" s="69"/>
      <c r="J25" s="43"/>
    </row>
    <row r="26" spans="1:10">
      <c r="A26" s="67"/>
      <c r="B26" s="85" t="s">
        <v>510</v>
      </c>
      <c r="C26" s="43" t="s">
        <v>472</v>
      </c>
      <c r="E26" s="39" t="str">
        <f>'Final Summary'!D28</f>
        <v>PS|1</v>
      </c>
      <c r="F26" s="69"/>
      <c r="J26" s="36"/>
    </row>
    <row r="27" spans="1:10">
      <c r="A27" s="67"/>
      <c r="B27" s="85"/>
      <c r="C27" s="43"/>
      <c r="E27" s="39"/>
      <c r="F27" s="69"/>
      <c r="J27" s="36"/>
    </row>
    <row r="28" spans="1:10">
      <c r="A28" s="87"/>
      <c r="B28" s="85" t="s">
        <v>512</v>
      </c>
      <c r="C28" s="82" t="s">
        <v>513</v>
      </c>
      <c r="D28" s="90"/>
      <c r="E28" s="39" t="s">
        <v>514</v>
      </c>
      <c r="F28" s="88"/>
      <c r="G28" s="69"/>
      <c r="H28" s="88"/>
      <c r="I28" s="88"/>
      <c r="J28" s="43"/>
    </row>
    <row r="29" spans="1:10">
      <c r="A29" s="87"/>
      <c r="B29" s="89"/>
      <c r="C29" s="82"/>
      <c r="D29" s="90"/>
      <c r="E29" s="91"/>
      <c r="F29" s="88"/>
      <c r="G29" s="69"/>
      <c r="H29" s="88"/>
      <c r="I29" s="88"/>
      <c r="J29" s="43"/>
    </row>
    <row r="30" spans="1:10">
      <c r="A30" s="87"/>
      <c r="B30" s="89"/>
      <c r="C30" s="82"/>
      <c r="D30" s="90"/>
      <c r="E30" s="91"/>
      <c r="F30" s="88"/>
      <c r="G30" s="69"/>
      <c r="H30" s="88"/>
      <c r="I30" s="88"/>
      <c r="J30" s="43"/>
    </row>
    <row r="31" spans="1:10">
      <c r="A31" s="87"/>
      <c r="B31" s="89"/>
      <c r="C31" s="82"/>
      <c r="D31" s="90"/>
      <c r="E31" s="91"/>
      <c r="F31" s="88"/>
      <c r="G31" s="69"/>
      <c r="H31" s="88"/>
      <c r="I31" s="88"/>
      <c r="J31" s="43"/>
    </row>
    <row r="32" spans="1:10">
      <c r="A32" s="87"/>
      <c r="B32" s="89"/>
      <c r="C32" s="82"/>
      <c r="D32" s="90"/>
      <c r="E32" s="91"/>
      <c r="F32" s="88"/>
      <c r="G32" s="69"/>
      <c r="H32" s="88"/>
      <c r="I32" s="88"/>
      <c r="J32" s="43"/>
    </row>
    <row r="33" spans="1:10">
      <c r="A33" s="87"/>
      <c r="B33" s="89"/>
      <c r="C33" s="82"/>
      <c r="D33" s="90"/>
      <c r="E33" s="91"/>
      <c r="F33" s="88"/>
      <c r="G33" s="69"/>
      <c r="H33" s="88"/>
      <c r="I33" s="88"/>
      <c r="J33" s="43"/>
    </row>
    <row r="34" spans="1:10">
      <c r="A34" s="87"/>
      <c r="B34" s="89"/>
      <c r="C34" s="82"/>
      <c r="D34" s="90"/>
      <c r="E34" s="91"/>
      <c r="F34" s="88"/>
      <c r="G34" s="69"/>
      <c r="H34" s="88"/>
      <c r="I34" s="88"/>
      <c r="J34" s="43"/>
    </row>
    <row r="35" spans="1:10">
      <c r="A35" s="87"/>
      <c r="B35" s="89"/>
      <c r="C35" s="82"/>
      <c r="D35" s="90"/>
      <c r="E35" s="91"/>
      <c r="F35" s="88"/>
      <c r="G35" s="69"/>
      <c r="H35" s="88"/>
      <c r="I35" s="88"/>
      <c r="J35" s="43"/>
    </row>
    <row r="36" spans="1:10">
      <c r="A36" s="87"/>
      <c r="B36" s="89"/>
      <c r="C36" s="82"/>
      <c r="D36" s="90"/>
      <c r="E36" s="91"/>
      <c r="F36" s="88"/>
      <c r="G36" s="69"/>
      <c r="H36" s="88"/>
      <c r="I36" s="88"/>
      <c r="J36" s="43"/>
    </row>
    <row r="37" spans="1:10">
      <c r="A37" s="87"/>
      <c r="B37" s="89"/>
      <c r="C37" s="82"/>
      <c r="D37" s="90"/>
      <c r="E37" s="91"/>
      <c r="F37" s="88"/>
      <c r="G37" s="69"/>
      <c r="H37" s="88"/>
      <c r="I37" s="88"/>
      <c r="J37" s="43"/>
    </row>
    <row r="38" spans="1:10">
      <c r="A38" s="87"/>
      <c r="B38" s="89"/>
      <c r="C38" s="82"/>
      <c r="D38" s="90"/>
      <c r="E38" s="91"/>
      <c r="F38" s="88"/>
      <c r="G38" s="69"/>
      <c r="H38" s="88"/>
      <c r="I38" s="88"/>
      <c r="J38" s="43"/>
    </row>
    <row r="39" spans="1:10">
      <c r="A39" s="87"/>
      <c r="B39" s="89"/>
      <c r="C39" s="82"/>
      <c r="D39" s="90"/>
      <c r="E39" s="91"/>
      <c r="F39" s="88"/>
      <c r="G39" s="69"/>
      <c r="H39" s="88"/>
      <c r="I39" s="88"/>
      <c r="J39" s="43"/>
    </row>
    <row r="40" spans="1:10">
      <c r="A40" s="87"/>
      <c r="B40" s="89"/>
      <c r="C40" s="82"/>
      <c r="D40" s="90"/>
      <c r="E40" s="91"/>
      <c r="F40" s="88"/>
      <c r="G40" s="69"/>
      <c r="H40" s="88"/>
      <c r="I40" s="88"/>
      <c r="J40" s="43"/>
    </row>
    <row r="41" spans="1:10">
      <c r="A41" s="87"/>
      <c r="B41" s="89"/>
      <c r="C41" s="82"/>
      <c r="D41" s="90"/>
      <c r="E41" s="91"/>
      <c r="F41" s="88"/>
      <c r="G41" s="69"/>
      <c r="H41" s="88"/>
      <c r="I41" s="88"/>
      <c r="J41" s="43"/>
    </row>
    <row r="42" spans="1:10">
      <c r="A42" s="87"/>
      <c r="B42" s="89"/>
      <c r="C42" s="82"/>
      <c r="D42" s="90"/>
      <c r="E42" s="91"/>
      <c r="F42" s="88"/>
      <c r="G42" s="69"/>
      <c r="H42" s="88"/>
      <c r="I42" s="88"/>
      <c r="J42" s="43"/>
    </row>
    <row r="43" spans="1:10">
      <c r="A43" s="87"/>
      <c r="B43" s="89"/>
      <c r="C43" s="82"/>
      <c r="D43" s="90"/>
      <c r="E43" s="91"/>
      <c r="F43" s="88"/>
      <c r="G43" s="69"/>
      <c r="H43" s="88"/>
      <c r="I43" s="88"/>
      <c r="J43" s="43"/>
    </row>
    <row r="44" spans="1:10">
      <c r="A44" s="87"/>
      <c r="B44" s="89"/>
      <c r="C44" s="82"/>
      <c r="D44" s="90"/>
      <c r="E44" s="91"/>
      <c r="F44" s="88"/>
      <c r="G44" s="69"/>
      <c r="H44" s="88"/>
      <c r="I44" s="88"/>
      <c r="J44" s="43"/>
    </row>
    <row r="45" spans="1:10">
      <c r="A45" s="87"/>
      <c r="B45" s="89"/>
      <c r="C45" s="82"/>
      <c r="D45" s="90"/>
      <c r="E45" s="91"/>
      <c r="F45" s="88"/>
      <c r="G45" s="69"/>
      <c r="H45" s="88"/>
      <c r="I45" s="88"/>
      <c r="J45" s="43"/>
    </row>
    <row r="46" spans="1:10">
      <c r="A46" s="87"/>
      <c r="B46" s="89"/>
      <c r="C46" s="82"/>
      <c r="D46" s="90"/>
      <c r="E46" s="91"/>
      <c r="F46" s="88"/>
      <c r="G46" s="69"/>
      <c r="H46" s="88"/>
      <c r="I46" s="88"/>
      <c r="J46" s="43"/>
    </row>
    <row r="47" spans="1:10">
      <c r="A47" s="87"/>
      <c r="B47" s="89"/>
      <c r="C47" s="82"/>
      <c r="D47" s="90"/>
      <c r="E47" s="91"/>
      <c r="F47" s="88"/>
      <c r="G47" s="69"/>
      <c r="H47" s="88"/>
      <c r="I47" s="88"/>
      <c r="J47" s="43"/>
    </row>
    <row r="48" spans="1:10">
      <c r="A48" s="87"/>
      <c r="B48" s="89"/>
      <c r="C48" s="82"/>
      <c r="D48" s="90"/>
      <c r="E48" s="91"/>
      <c r="F48" s="88"/>
      <c r="G48" s="69"/>
      <c r="H48" s="88"/>
      <c r="I48" s="88"/>
      <c r="J48" s="43"/>
    </row>
    <row r="49" spans="1:9">
      <c r="A49" s="87"/>
      <c r="B49" s="89"/>
      <c r="C49" s="82"/>
      <c r="D49" s="90"/>
      <c r="E49" s="91"/>
      <c r="F49" s="88"/>
      <c r="G49" s="69"/>
      <c r="H49" s="88"/>
      <c r="I49" s="88"/>
    </row>
    <row r="50" spans="1:9">
      <c r="A50" s="87"/>
      <c r="B50" s="89"/>
      <c r="C50" s="82"/>
      <c r="D50" s="90"/>
      <c r="E50" s="91"/>
      <c r="F50" s="88"/>
      <c r="G50" s="69"/>
      <c r="H50" s="88"/>
      <c r="I50" s="88"/>
    </row>
    <row r="51" spans="1:9">
      <c r="A51" s="87"/>
      <c r="B51" s="89"/>
      <c r="C51" s="82"/>
      <c r="D51" s="90"/>
      <c r="E51" s="91"/>
      <c r="F51" s="88"/>
      <c r="G51" s="69"/>
      <c r="H51" s="88"/>
      <c r="I51" s="88"/>
    </row>
    <row r="52" spans="1:9">
      <c r="A52" s="87"/>
      <c r="B52" s="89"/>
      <c r="C52" s="82"/>
      <c r="D52" s="90"/>
      <c r="E52" s="91"/>
      <c r="F52" s="88"/>
      <c r="G52" s="69"/>
      <c r="H52" s="88"/>
      <c r="I52" s="88"/>
    </row>
    <row r="53" spans="1:9">
      <c r="A53" s="87"/>
      <c r="B53" s="89"/>
      <c r="C53" s="82"/>
      <c r="D53" s="90"/>
      <c r="E53" s="91"/>
      <c r="F53" s="88"/>
      <c r="G53" s="69"/>
      <c r="H53" s="88"/>
      <c r="I53" s="88"/>
    </row>
    <row r="54" spans="1:9" ht="15" customHeight="1">
      <c r="A54" s="87"/>
      <c r="B54" s="469" t="s">
        <v>515</v>
      </c>
      <c r="C54" s="469"/>
      <c r="D54" s="469"/>
      <c r="E54" s="469"/>
      <c r="F54" s="88"/>
      <c r="G54" s="69"/>
      <c r="H54" s="88"/>
      <c r="I54" s="88"/>
    </row>
    <row r="55" spans="1:9">
      <c r="A55" s="92"/>
      <c r="B55" s="93"/>
      <c r="C55" s="82"/>
      <c r="D55" s="94"/>
      <c r="E55" s="95"/>
      <c r="F55" s="96"/>
      <c r="G55" s="92"/>
      <c r="H55" s="70"/>
      <c r="I55" s="70"/>
    </row>
    <row r="56" spans="1:9" s="97" customFormat="1" ht="30.75" customHeight="1">
      <c r="A56" s="92"/>
      <c r="B56" s="470" t="s">
        <v>516</v>
      </c>
      <c r="C56" s="470"/>
      <c r="D56" s="470"/>
      <c r="E56" s="470"/>
      <c r="F56" s="96"/>
      <c r="G56" s="92"/>
      <c r="H56" s="70"/>
      <c r="I56" s="70"/>
    </row>
    <row r="57" spans="1:9">
      <c r="A57" s="92"/>
      <c r="B57" s="83"/>
      <c r="C57" s="82"/>
      <c r="D57" s="94"/>
      <c r="E57" s="95"/>
      <c r="F57" s="96"/>
      <c r="G57" s="92"/>
      <c r="H57" s="70"/>
      <c r="I57" s="70"/>
    </row>
    <row r="58" spans="1:9">
      <c r="A58" s="92"/>
      <c r="B58" s="83"/>
      <c r="C58" s="82"/>
      <c r="D58" s="94"/>
      <c r="E58" s="95"/>
      <c r="F58" s="96"/>
      <c r="G58" s="92"/>
      <c r="H58" s="70"/>
      <c r="I58" s="70"/>
    </row>
    <row r="59" spans="1:9">
      <c r="A59" s="87"/>
      <c r="B59" s="89"/>
      <c r="C59" s="82"/>
      <c r="D59" s="94"/>
      <c r="E59" s="98"/>
      <c r="F59" s="94"/>
      <c r="G59" s="69"/>
      <c r="H59" s="88"/>
      <c r="I59" s="88"/>
    </row>
    <row r="60" spans="1:9" s="97" customFormat="1">
      <c r="A60" s="99"/>
      <c r="B60" s="100"/>
      <c r="C60" s="101"/>
      <c r="D60" s="102"/>
      <c r="E60" s="103"/>
      <c r="F60" s="104"/>
      <c r="G60" s="105"/>
      <c r="H60" s="106"/>
      <c r="I60" s="106"/>
    </row>
  </sheetData>
  <sheetProtection selectLockedCells="1"/>
  <mergeCells count="3">
    <mergeCell ref="A3:F3"/>
    <mergeCell ref="B54:E54"/>
    <mergeCell ref="B56:E5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15"/>
  <sheetViews>
    <sheetView view="pageBreakPreview" zoomScaleNormal="100" zoomScaleSheetLayoutView="100" workbookViewId="0">
      <selection sqref="A1:XFD15"/>
    </sheetView>
  </sheetViews>
  <sheetFormatPr defaultColWidth="9.140625" defaultRowHeight="12.75"/>
  <cols>
    <col min="1" max="1" width="6.7109375" customWidth="1"/>
    <col min="2" max="2" width="38.5703125" customWidth="1"/>
    <col min="3" max="6" width="9.7109375" customWidth="1"/>
  </cols>
  <sheetData>
    <row r="1" spans="1:6" ht="15.75">
      <c r="A1" s="480" t="s">
        <v>454</v>
      </c>
      <c r="B1" s="481"/>
      <c r="C1" s="481"/>
    </row>
    <row r="2" spans="1:6">
      <c r="A2" s="1" t="s">
        <v>0</v>
      </c>
      <c r="B2" s="1" t="s">
        <v>1</v>
      </c>
      <c r="C2" s="2" t="s">
        <v>3</v>
      </c>
      <c r="D2" s="2" t="s">
        <v>4</v>
      </c>
      <c r="E2" s="2" t="s">
        <v>5</v>
      </c>
      <c r="F2" s="2" t="s">
        <v>2</v>
      </c>
    </row>
    <row r="3" spans="1:6">
      <c r="A3" s="7" t="s">
        <v>455</v>
      </c>
      <c r="B3" s="4" t="s">
        <v>456</v>
      </c>
      <c r="C3" s="6"/>
      <c r="D3" s="6"/>
      <c r="E3" s="5"/>
    </row>
    <row r="4" spans="1:6">
      <c r="A4" s="7"/>
      <c r="B4" s="7"/>
      <c r="C4" s="6"/>
      <c r="D4" s="6"/>
      <c r="E4" s="5"/>
    </row>
    <row r="5" spans="1:6">
      <c r="A5" s="7" t="s">
        <v>457</v>
      </c>
      <c r="B5" s="4" t="s">
        <v>458</v>
      </c>
      <c r="C5" s="6"/>
      <c r="D5" s="6"/>
      <c r="E5" s="5"/>
    </row>
    <row r="6" spans="1:6">
      <c r="A6" s="7"/>
      <c r="B6" s="7"/>
      <c r="C6" s="6"/>
      <c r="D6" s="6"/>
      <c r="E6" s="5"/>
    </row>
    <row r="7" spans="1:6" ht="38.25">
      <c r="A7" s="7" t="s">
        <v>459</v>
      </c>
      <c r="B7" s="30" t="s">
        <v>460</v>
      </c>
      <c r="C7" s="6"/>
      <c r="D7" s="6"/>
      <c r="E7" s="5"/>
    </row>
    <row r="8" spans="1:6">
      <c r="A8" s="7"/>
      <c r="B8" s="7"/>
      <c r="C8" s="6"/>
      <c r="D8" s="6"/>
      <c r="E8" s="5"/>
    </row>
    <row r="9" spans="1:6">
      <c r="A9" s="7" t="s">
        <v>461</v>
      </c>
      <c r="B9" s="7" t="s">
        <v>462</v>
      </c>
      <c r="C9" s="9">
        <v>1</v>
      </c>
      <c r="D9" s="9" t="s">
        <v>18</v>
      </c>
      <c r="E9" s="10">
        <v>50000</v>
      </c>
      <c r="F9" s="8">
        <f>C9*E9</f>
        <v>50000</v>
      </c>
    </row>
    <row r="10" spans="1:6">
      <c r="A10" s="11"/>
      <c r="B10" s="11"/>
      <c r="C10" s="6"/>
      <c r="D10" s="6"/>
      <c r="E10" s="5"/>
    </row>
    <row r="11" spans="1:6">
      <c r="A11" s="7" t="s">
        <v>463</v>
      </c>
      <c r="B11" s="7" t="s">
        <v>464</v>
      </c>
      <c r="C11" s="9">
        <v>1</v>
      </c>
      <c r="D11" s="9" t="s">
        <v>18</v>
      </c>
      <c r="E11" s="10">
        <v>50000</v>
      </c>
      <c r="F11" s="8">
        <f>C11*E11</f>
        <v>50000</v>
      </c>
    </row>
    <row r="12" spans="1:6">
      <c r="A12" s="11"/>
      <c r="B12" s="11"/>
      <c r="C12" s="6"/>
      <c r="D12" s="6"/>
      <c r="E12" s="5"/>
    </row>
    <row r="13" spans="1:6">
      <c r="A13" s="7" t="s">
        <v>465</v>
      </c>
      <c r="B13" s="7" t="s">
        <v>466</v>
      </c>
      <c r="C13" s="9">
        <v>1</v>
      </c>
      <c r="D13" s="9" t="s">
        <v>18</v>
      </c>
      <c r="E13" s="10">
        <v>50000</v>
      </c>
      <c r="F13" s="8">
        <f>C13*E13</f>
        <v>50000</v>
      </c>
    </row>
    <row r="14" spans="1:6">
      <c r="A14" s="7"/>
      <c r="B14" s="7"/>
      <c r="C14" s="9"/>
      <c r="D14" s="9"/>
      <c r="E14" s="10"/>
      <c r="F14" s="8"/>
    </row>
    <row r="15" spans="1:6">
      <c r="B15" s="3" t="s">
        <v>2</v>
      </c>
      <c r="F15" s="16">
        <f>SUM(F2:F13)</f>
        <v>150000</v>
      </c>
    </row>
  </sheetData>
  <mergeCells count="1">
    <mergeCell ref="A1:C1"/>
  </mergeCells>
  <pageMargins left="0.75" right="0.75" top="1" bottom="1" header="0.5" footer="0.5"/>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2690"/>
  <sheetViews>
    <sheetView showZeros="0" view="pageBreakPreview" topLeftCell="A110" zoomScale="130" zoomScaleNormal="100" zoomScaleSheetLayoutView="130" workbookViewId="0">
      <selection activeCell="B130" sqref="B130"/>
    </sheetView>
  </sheetViews>
  <sheetFormatPr defaultColWidth="9.140625" defaultRowHeight="12.75"/>
  <cols>
    <col min="1" max="1" width="5.5703125" style="118" customWidth="1"/>
    <col min="2" max="2" width="49.85546875" style="121" customWidth="1"/>
    <col min="3" max="3" width="6.85546875" style="118" customWidth="1"/>
    <col min="4" max="4" width="8.28515625" style="118" customWidth="1"/>
    <col min="5" max="5" width="11.42578125" style="221" customWidth="1"/>
    <col min="6" max="6" width="11.85546875" style="221" customWidth="1"/>
    <col min="7" max="16384" width="9.140625" style="125"/>
  </cols>
  <sheetData>
    <row r="1" spans="1:6" s="90" customFormat="1">
      <c r="A1" s="179" t="s">
        <v>628</v>
      </c>
      <c r="B1" s="133" t="s">
        <v>477</v>
      </c>
      <c r="C1" s="134" t="s">
        <v>629</v>
      </c>
      <c r="D1" s="134" t="s">
        <v>1623</v>
      </c>
      <c r="E1" s="160" t="s">
        <v>1624</v>
      </c>
      <c r="F1" s="130" t="s">
        <v>479</v>
      </c>
    </row>
    <row r="3" spans="1:6">
      <c r="B3" s="119" t="s">
        <v>1630</v>
      </c>
    </row>
    <row r="4" spans="1:6">
      <c r="B4" s="119"/>
    </row>
    <row r="5" spans="1:6">
      <c r="B5" s="119" t="s">
        <v>8</v>
      </c>
    </row>
    <row r="6" spans="1:6">
      <c r="B6" s="119" t="s">
        <v>9</v>
      </c>
    </row>
    <row r="7" spans="1:6">
      <c r="B7" s="119"/>
    </row>
    <row r="8" spans="1:6">
      <c r="B8" s="119" t="s">
        <v>1640</v>
      </c>
    </row>
    <row r="10" spans="1:6" ht="25.5">
      <c r="A10" s="118" t="s">
        <v>1641</v>
      </c>
      <c r="B10" s="121" t="s">
        <v>1639</v>
      </c>
      <c r="C10" s="219" t="s">
        <v>6</v>
      </c>
      <c r="D10" s="219">
        <v>517</v>
      </c>
      <c r="E10" s="221">
        <v>80</v>
      </c>
      <c r="F10" s="221">
        <f>D10*E10</f>
        <v>41360</v>
      </c>
    </row>
    <row r="11" spans="1:6">
      <c r="A11" s="219"/>
      <c r="B11" s="222"/>
    </row>
    <row r="12" spans="1:6">
      <c r="B12" s="119" t="s">
        <v>10</v>
      </c>
    </row>
    <row r="14" spans="1:6" ht="38.25">
      <c r="B14" s="119" t="s">
        <v>11</v>
      </c>
    </row>
    <row r="16" spans="1:6" ht="25.5">
      <c r="A16" s="118" t="s">
        <v>1642</v>
      </c>
      <c r="B16" s="121" t="s">
        <v>1643</v>
      </c>
      <c r="C16" s="219" t="s">
        <v>7</v>
      </c>
      <c r="D16" s="219">
        <v>400</v>
      </c>
      <c r="E16" s="221">
        <v>450</v>
      </c>
      <c r="F16" s="221">
        <f>D16*E16</f>
        <v>180000</v>
      </c>
    </row>
    <row r="17" spans="1:6">
      <c r="A17" s="219"/>
      <c r="B17" s="222"/>
    </row>
    <row r="18" spans="1:6" ht="25.5">
      <c r="A18" s="118" t="s">
        <v>1644</v>
      </c>
      <c r="B18" s="121" t="s">
        <v>1645</v>
      </c>
      <c r="C18" s="219" t="s">
        <v>7</v>
      </c>
      <c r="D18" s="219">
        <v>200</v>
      </c>
      <c r="E18" s="221">
        <v>450</v>
      </c>
      <c r="F18" s="221">
        <f>D18*E18</f>
        <v>90000</v>
      </c>
    </row>
    <row r="19" spans="1:6">
      <c r="A19" s="219"/>
      <c r="B19" s="222"/>
    </row>
    <row r="20" spans="1:6" ht="25.5">
      <c r="A20" s="118" t="s">
        <v>1646</v>
      </c>
      <c r="B20" s="121" t="s">
        <v>1647</v>
      </c>
      <c r="C20" s="219" t="s">
        <v>7</v>
      </c>
      <c r="D20" s="219">
        <v>118</v>
      </c>
      <c r="E20" s="221">
        <v>450</v>
      </c>
      <c r="F20" s="221">
        <f>D20*E20</f>
        <v>53100</v>
      </c>
    </row>
    <row r="21" spans="1:6">
      <c r="A21" s="219"/>
      <c r="B21" s="222"/>
    </row>
    <row r="22" spans="1:6">
      <c r="B22" s="119" t="s">
        <v>12</v>
      </c>
    </row>
    <row r="23" spans="1:6">
      <c r="B23" s="119"/>
    </row>
    <row r="24" spans="1:6">
      <c r="A24" s="118" t="s">
        <v>1648</v>
      </c>
      <c r="B24" s="121" t="s">
        <v>13</v>
      </c>
      <c r="C24" s="219" t="s">
        <v>7</v>
      </c>
      <c r="D24" s="219">
        <v>60</v>
      </c>
      <c r="E24" s="221">
        <v>3000</v>
      </c>
      <c r="F24" s="221">
        <f>D24*E24</f>
        <v>180000</v>
      </c>
    </row>
    <row r="25" spans="1:6">
      <c r="A25" s="219"/>
      <c r="B25" s="222"/>
    </row>
    <row r="26" spans="1:6">
      <c r="A26" s="118" t="s">
        <v>1649</v>
      </c>
      <c r="B26" s="121" t="s">
        <v>14</v>
      </c>
      <c r="C26" s="219" t="s">
        <v>7</v>
      </c>
      <c r="D26" s="219">
        <v>195</v>
      </c>
      <c r="E26" s="221">
        <v>300</v>
      </c>
      <c r="F26" s="221">
        <f>D26*E26</f>
        <v>58500</v>
      </c>
    </row>
    <row r="27" spans="1:6">
      <c r="A27" s="219"/>
      <c r="B27" s="223"/>
    </row>
    <row r="28" spans="1:6">
      <c r="A28" s="118" t="s">
        <v>1650</v>
      </c>
      <c r="B28" s="121" t="s">
        <v>15</v>
      </c>
      <c r="C28" s="219" t="s">
        <v>7</v>
      </c>
      <c r="D28" s="219">
        <v>523</v>
      </c>
      <c r="E28" s="221">
        <v>400</v>
      </c>
      <c r="F28" s="221">
        <f>D28*E28</f>
        <v>209200</v>
      </c>
    </row>
    <row r="29" spans="1:6">
      <c r="A29" s="219"/>
      <c r="B29" s="222"/>
    </row>
    <row r="30" spans="1:6">
      <c r="B30" s="119" t="s">
        <v>16</v>
      </c>
    </row>
    <row r="32" spans="1:6">
      <c r="A32" s="118" t="s">
        <v>1651</v>
      </c>
      <c r="B32" s="121" t="s">
        <v>17</v>
      </c>
      <c r="C32" s="219" t="s">
        <v>18</v>
      </c>
      <c r="D32" s="219">
        <v>1</v>
      </c>
      <c r="E32" s="221">
        <v>10000</v>
      </c>
      <c r="F32" s="221">
        <f>D32*E32</f>
        <v>10000</v>
      </c>
    </row>
    <row r="33" spans="1:6">
      <c r="A33" s="219"/>
      <c r="B33" s="222"/>
    </row>
    <row r="34" spans="1:6">
      <c r="B34" s="119" t="s">
        <v>19</v>
      </c>
    </row>
    <row r="36" spans="1:6">
      <c r="A36" s="118" t="s">
        <v>1652</v>
      </c>
      <c r="B36" s="121" t="s">
        <v>20</v>
      </c>
      <c r="C36" s="219" t="s">
        <v>18</v>
      </c>
      <c r="D36" s="219">
        <v>1</v>
      </c>
      <c r="E36" s="221">
        <v>10000</v>
      </c>
      <c r="F36" s="221">
        <f>D36*E36</f>
        <v>10000</v>
      </c>
    </row>
    <row r="37" spans="1:6">
      <c r="A37" s="219"/>
      <c r="B37" s="222"/>
    </row>
    <row r="38" spans="1:6">
      <c r="B38" s="119" t="s">
        <v>1653</v>
      </c>
    </row>
    <row r="40" spans="1:6" ht="38.25">
      <c r="A40" s="118" t="s">
        <v>1654</v>
      </c>
      <c r="B40" s="121" t="s">
        <v>1655</v>
      </c>
      <c r="C40" s="219" t="s">
        <v>7</v>
      </c>
      <c r="D40" s="219">
        <v>121</v>
      </c>
      <c r="E40" s="221">
        <v>1800</v>
      </c>
      <c r="F40" s="221">
        <f>D40*E40</f>
        <v>217800</v>
      </c>
    </row>
    <row r="41" spans="1:6">
      <c r="A41" s="219"/>
      <c r="B41" s="222"/>
    </row>
    <row r="42" spans="1:6">
      <c r="B42" s="119" t="s">
        <v>21</v>
      </c>
    </row>
    <row r="44" spans="1:6" ht="38.25">
      <c r="A44" s="118" t="s">
        <v>1656</v>
      </c>
      <c r="B44" s="121" t="s">
        <v>22</v>
      </c>
      <c r="C44" s="219" t="s">
        <v>6</v>
      </c>
      <c r="D44" s="219">
        <v>348</v>
      </c>
      <c r="E44" s="221">
        <v>650</v>
      </c>
      <c r="F44" s="221">
        <f>D44*E44</f>
        <v>226200</v>
      </c>
    </row>
    <row r="45" spans="1:6">
      <c r="A45" s="219"/>
      <c r="B45" s="222"/>
    </row>
    <row r="46" spans="1:6">
      <c r="B46" s="119" t="s">
        <v>23</v>
      </c>
    </row>
    <row r="48" spans="1:6">
      <c r="A48" s="118" t="s">
        <v>1657</v>
      </c>
      <c r="B48" s="121" t="s">
        <v>24</v>
      </c>
      <c r="C48" s="219" t="s">
        <v>6</v>
      </c>
      <c r="D48" s="219">
        <v>348</v>
      </c>
      <c r="E48" s="221">
        <v>150</v>
      </c>
      <c r="F48" s="221">
        <f>D48*E48</f>
        <v>52200</v>
      </c>
    </row>
    <row r="49" spans="1:6">
      <c r="A49" s="219"/>
      <c r="B49" s="222"/>
    </row>
    <row r="50" spans="1:6">
      <c r="A50" s="219"/>
      <c r="B50" s="222"/>
    </row>
    <row r="51" spans="1:6">
      <c r="A51" s="122"/>
      <c r="B51" s="123"/>
      <c r="C51" s="122"/>
      <c r="D51" s="150"/>
      <c r="E51" s="196"/>
      <c r="F51" s="197"/>
    </row>
    <row r="52" spans="1:6">
      <c r="A52" s="124"/>
      <c r="B52" s="117" t="s">
        <v>1604</v>
      </c>
      <c r="C52" s="124"/>
      <c r="D52" s="151"/>
      <c r="E52" s="199"/>
      <c r="F52" s="200">
        <f>SUM(F5:F50)</f>
        <v>1328360</v>
      </c>
    </row>
    <row r="53" spans="1:6">
      <c r="A53" s="219"/>
      <c r="B53" s="222"/>
    </row>
    <row r="54" spans="1:6">
      <c r="B54" s="119" t="s">
        <v>46</v>
      </c>
    </row>
    <row r="56" spans="1:6" ht="38.25">
      <c r="A56" s="118" t="s">
        <v>1658</v>
      </c>
      <c r="B56" s="121" t="s">
        <v>47</v>
      </c>
      <c r="C56" s="219" t="s">
        <v>6</v>
      </c>
      <c r="D56" s="219">
        <v>394</v>
      </c>
      <c r="E56" s="221">
        <v>320</v>
      </c>
      <c r="F56" s="221">
        <f>D56*E56</f>
        <v>126080</v>
      </c>
    </row>
    <row r="57" spans="1:6">
      <c r="A57" s="219"/>
      <c r="B57" s="222"/>
    </row>
    <row r="58" spans="1:6" ht="25.5">
      <c r="A58" s="118" t="s">
        <v>1659</v>
      </c>
      <c r="B58" s="121" t="s">
        <v>48</v>
      </c>
      <c r="C58" s="219" t="s">
        <v>6</v>
      </c>
      <c r="D58" s="219">
        <v>394</v>
      </c>
      <c r="E58" s="221">
        <v>200</v>
      </c>
      <c r="F58" s="221">
        <f>D58*E58</f>
        <v>78800</v>
      </c>
    </row>
    <row r="59" spans="1:6">
      <c r="A59" s="219"/>
      <c r="B59" s="222"/>
    </row>
    <row r="60" spans="1:6">
      <c r="B60" s="119" t="s">
        <v>25</v>
      </c>
    </row>
    <row r="62" spans="1:6">
      <c r="A62" s="118" t="s">
        <v>1660</v>
      </c>
      <c r="B62" s="121" t="s">
        <v>26</v>
      </c>
      <c r="C62" s="219" t="s">
        <v>6</v>
      </c>
      <c r="D62" s="219">
        <v>134</v>
      </c>
      <c r="E62" s="221">
        <v>600</v>
      </c>
      <c r="F62" s="221">
        <f>D62*E62</f>
        <v>80400</v>
      </c>
    </row>
    <row r="63" spans="1:6">
      <c r="A63" s="219"/>
      <c r="B63" s="222"/>
    </row>
    <row r="64" spans="1:6">
      <c r="A64" s="118" t="s">
        <v>1661</v>
      </c>
      <c r="B64" s="121" t="s">
        <v>27</v>
      </c>
      <c r="C64" s="219" t="s">
        <v>6</v>
      </c>
      <c r="D64" s="219">
        <v>79</v>
      </c>
      <c r="E64" s="221">
        <v>600</v>
      </c>
      <c r="F64" s="221">
        <f>D64*E64</f>
        <v>47400</v>
      </c>
    </row>
    <row r="65" spans="1:6">
      <c r="A65" s="219"/>
      <c r="B65" s="222"/>
    </row>
    <row r="66" spans="1:6">
      <c r="B66" s="119" t="s">
        <v>28</v>
      </c>
    </row>
    <row r="68" spans="1:6">
      <c r="A68" s="118" t="s">
        <v>1662</v>
      </c>
      <c r="B68" s="121" t="s">
        <v>29</v>
      </c>
      <c r="C68" s="219" t="s">
        <v>7</v>
      </c>
      <c r="D68" s="219">
        <v>27</v>
      </c>
      <c r="E68" s="221">
        <v>16000</v>
      </c>
      <c r="F68" s="221">
        <f>D68*E68</f>
        <v>432000</v>
      </c>
    </row>
    <row r="69" spans="1:6">
      <c r="A69" s="219"/>
      <c r="B69" s="222"/>
    </row>
    <row r="70" spans="1:6">
      <c r="A70" s="118" t="s">
        <v>1663</v>
      </c>
      <c r="B70" s="121" t="s">
        <v>30</v>
      </c>
      <c r="C70" s="219" t="s">
        <v>7</v>
      </c>
      <c r="D70" s="219">
        <v>24</v>
      </c>
      <c r="E70" s="221">
        <v>16000</v>
      </c>
      <c r="F70" s="221">
        <f>D70*E70</f>
        <v>384000</v>
      </c>
    </row>
    <row r="71" spans="1:6">
      <c r="A71" s="219"/>
      <c r="B71" s="224"/>
    </row>
    <row r="72" spans="1:6">
      <c r="A72" s="118">
        <f>A70+0.01</f>
        <v>1.19</v>
      </c>
      <c r="B72" s="121" t="s">
        <v>31</v>
      </c>
      <c r="C72" s="219" t="s">
        <v>7</v>
      </c>
      <c r="D72" s="219">
        <v>2</v>
      </c>
      <c r="E72" s="221">
        <v>16000</v>
      </c>
      <c r="F72" s="221">
        <f>D72*E72</f>
        <v>32000</v>
      </c>
    </row>
    <row r="73" spans="1:6">
      <c r="A73" s="219"/>
      <c r="B73" s="222"/>
    </row>
    <row r="74" spans="1:6">
      <c r="A74" s="220">
        <f>A72+0.01</f>
        <v>1.2</v>
      </c>
      <c r="B74" s="121" t="s">
        <v>1664</v>
      </c>
      <c r="C74" s="219" t="s">
        <v>6</v>
      </c>
      <c r="D74" s="219">
        <v>49</v>
      </c>
      <c r="E74" s="221">
        <v>3200</v>
      </c>
      <c r="F74" s="221">
        <f>D74*E74</f>
        <v>156800</v>
      </c>
    </row>
    <row r="75" spans="1:6">
      <c r="A75" s="219"/>
      <c r="B75" s="222"/>
    </row>
    <row r="76" spans="1:6">
      <c r="A76" s="220">
        <f>A74+0.01</f>
        <v>1.21</v>
      </c>
      <c r="B76" s="121" t="s">
        <v>1665</v>
      </c>
      <c r="C76" s="219" t="s">
        <v>6</v>
      </c>
      <c r="D76" s="219">
        <v>394</v>
      </c>
      <c r="E76" s="221">
        <v>2000</v>
      </c>
      <c r="F76" s="221">
        <f>D76*E76</f>
        <v>788000</v>
      </c>
    </row>
    <row r="77" spans="1:6">
      <c r="A77" s="219"/>
      <c r="B77" s="222"/>
    </row>
    <row r="78" spans="1:6" ht="38.25">
      <c r="B78" s="119" t="s">
        <v>33</v>
      </c>
    </row>
    <row r="80" spans="1:6">
      <c r="B80" s="119" t="s">
        <v>34</v>
      </c>
    </row>
    <row r="82" spans="1:6">
      <c r="A82" s="220">
        <f>A76+0.01</f>
        <v>1.22</v>
      </c>
      <c r="B82" s="121" t="s">
        <v>35</v>
      </c>
      <c r="C82" s="219" t="s">
        <v>36</v>
      </c>
      <c r="D82" s="219">
        <v>3057</v>
      </c>
      <c r="E82" s="221">
        <v>215</v>
      </c>
      <c r="F82" s="221">
        <f>D82*E82</f>
        <v>657255</v>
      </c>
    </row>
    <row r="83" spans="1:6">
      <c r="A83" s="219"/>
      <c r="B83" s="222"/>
    </row>
    <row r="84" spans="1:6">
      <c r="B84" s="119" t="s">
        <v>37</v>
      </c>
    </row>
    <row r="86" spans="1:6" ht="38.25">
      <c r="A86" s="220">
        <f>A82+0.01</f>
        <v>1.23</v>
      </c>
      <c r="B86" s="121" t="s">
        <v>38</v>
      </c>
      <c r="C86" s="219" t="s">
        <v>6</v>
      </c>
      <c r="D86" s="219">
        <v>394</v>
      </c>
      <c r="E86" s="221">
        <v>600</v>
      </c>
      <c r="F86" s="221">
        <f>D86*E86</f>
        <v>236400</v>
      </c>
    </row>
    <row r="87" spans="1:6">
      <c r="A87" s="219"/>
      <c r="B87" s="222"/>
    </row>
    <row r="88" spans="1:6">
      <c r="B88" s="119" t="s">
        <v>39</v>
      </c>
    </row>
    <row r="89" spans="1:6">
      <c r="B89" s="119"/>
    </row>
    <row r="90" spans="1:6">
      <c r="A90" s="220">
        <f>A86+0.01</f>
        <v>1.24</v>
      </c>
      <c r="B90" s="121" t="s">
        <v>40</v>
      </c>
      <c r="C90" s="219" t="s">
        <v>6</v>
      </c>
      <c r="D90" s="219">
        <v>87</v>
      </c>
      <c r="E90" s="221">
        <v>800</v>
      </c>
      <c r="F90" s="221">
        <f>D90*E90</f>
        <v>69600</v>
      </c>
    </row>
    <row r="91" spans="1:6">
      <c r="A91" s="219"/>
      <c r="B91" s="222"/>
    </row>
    <row r="92" spans="1:6">
      <c r="A92" s="220">
        <f>A90+0.01</f>
        <v>1.25</v>
      </c>
      <c r="B92" s="121" t="s">
        <v>41</v>
      </c>
      <c r="C92" s="219" t="s">
        <v>6</v>
      </c>
      <c r="D92" s="219">
        <v>70</v>
      </c>
      <c r="E92" s="221">
        <v>800</v>
      </c>
      <c r="F92" s="221">
        <f>D92*E92</f>
        <v>56000</v>
      </c>
    </row>
    <row r="93" spans="1:6">
      <c r="A93" s="219"/>
      <c r="B93" s="222"/>
    </row>
    <row r="94" spans="1:6">
      <c r="A94" s="220">
        <f>A92+0.01</f>
        <v>1.26</v>
      </c>
      <c r="B94" s="121" t="s">
        <v>42</v>
      </c>
      <c r="C94" s="219" t="s">
        <v>6</v>
      </c>
      <c r="D94" s="219">
        <v>32</v>
      </c>
      <c r="E94" s="221">
        <v>800</v>
      </c>
      <c r="F94" s="221">
        <f>D94*E94</f>
        <v>25600</v>
      </c>
    </row>
    <row r="95" spans="1:6">
      <c r="A95" s="219"/>
      <c r="B95" s="222"/>
    </row>
    <row r="96" spans="1:6">
      <c r="A96" s="220">
        <f>A94+0.01</f>
        <v>1.27</v>
      </c>
      <c r="B96" s="121" t="s">
        <v>1666</v>
      </c>
      <c r="C96" s="219" t="s">
        <v>6</v>
      </c>
      <c r="D96" s="219">
        <v>49</v>
      </c>
      <c r="E96" s="221">
        <v>800</v>
      </c>
      <c r="F96" s="221">
        <f>D96*E96</f>
        <v>39200</v>
      </c>
    </row>
    <row r="97" spans="1:6">
      <c r="A97" s="219"/>
      <c r="B97" s="222"/>
    </row>
    <row r="98" spans="1:6">
      <c r="A98" s="220">
        <f>A96+0.01</f>
        <v>1.28</v>
      </c>
      <c r="B98" s="121" t="s">
        <v>1824</v>
      </c>
      <c r="C98" s="219" t="s">
        <v>43</v>
      </c>
      <c r="D98" s="219">
        <v>162</v>
      </c>
      <c r="E98" s="221">
        <v>200</v>
      </c>
      <c r="F98" s="221">
        <f>D98*E98</f>
        <v>32400</v>
      </c>
    </row>
    <row r="99" spans="1:6">
      <c r="A99" s="219"/>
      <c r="B99" s="222"/>
    </row>
    <row r="100" spans="1:6" ht="38.25">
      <c r="B100" s="119" t="s">
        <v>44</v>
      </c>
    </row>
    <row r="102" spans="1:6">
      <c r="A102" s="220">
        <f>A98+0.01</f>
        <v>1.29</v>
      </c>
      <c r="B102" s="121" t="s">
        <v>45</v>
      </c>
      <c r="C102" s="219" t="s">
        <v>6</v>
      </c>
      <c r="D102" s="219">
        <v>311</v>
      </c>
      <c r="E102" s="221">
        <v>2000</v>
      </c>
      <c r="F102" s="221">
        <f>D102*E102</f>
        <v>622000</v>
      </c>
    </row>
    <row r="103" spans="1:6">
      <c r="A103" s="219"/>
      <c r="B103" s="222"/>
    </row>
    <row r="104" spans="1:6">
      <c r="A104" s="122"/>
      <c r="B104" s="123"/>
      <c r="C104" s="122"/>
      <c r="D104" s="150"/>
      <c r="E104" s="196"/>
      <c r="F104" s="197"/>
    </row>
    <row r="105" spans="1:6">
      <c r="A105" s="124"/>
      <c r="B105" s="117" t="s">
        <v>1604</v>
      </c>
      <c r="C105" s="124"/>
      <c r="D105" s="151"/>
      <c r="E105" s="199"/>
      <c r="F105" s="200">
        <f>SUM(F53:F103)</f>
        <v>3863935</v>
      </c>
    </row>
    <row r="106" spans="1:6">
      <c r="D106" s="154"/>
      <c r="E106" s="155"/>
      <c r="F106" s="180"/>
    </row>
    <row r="107" spans="1:6">
      <c r="D107" s="154"/>
      <c r="E107" s="155"/>
      <c r="F107" s="180"/>
    </row>
    <row r="108" spans="1:6">
      <c r="B108" s="119" t="s">
        <v>1810</v>
      </c>
      <c r="C108" s="120" t="s">
        <v>1811</v>
      </c>
      <c r="D108" s="154"/>
      <c r="E108" s="155"/>
      <c r="F108" s="180"/>
    </row>
    <row r="109" spans="1:6">
      <c r="D109" s="154"/>
      <c r="E109" s="155"/>
      <c r="F109" s="180"/>
    </row>
    <row r="110" spans="1:6">
      <c r="D110" s="154"/>
      <c r="E110" s="155"/>
      <c r="F110" s="180"/>
    </row>
    <row r="111" spans="1:6">
      <c r="B111" s="121" t="s">
        <v>1605</v>
      </c>
      <c r="C111" s="118">
        <v>1</v>
      </c>
      <c r="D111" s="154"/>
      <c r="E111" s="155"/>
      <c r="F111" s="180">
        <f>F52</f>
        <v>1328360</v>
      </c>
    </row>
    <row r="112" spans="1:6">
      <c r="D112" s="154"/>
      <c r="E112" s="155"/>
      <c r="F112" s="180"/>
    </row>
    <row r="113" spans="3:6">
      <c r="D113" s="154"/>
      <c r="E113" s="155"/>
      <c r="F113" s="180"/>
    </row>
    <row r="114" spans="3:6">
      <c r="C114" s="118">
        <v>2</v>
      </c>
      <c r="D114" s="154"/>
      <c r="E114" s="155"/>
      <c r="F114" s="180">
        <f>F105</f>
        <v>3863935</v>
      </c>
    </row>
    <row r="115" spans="3:6">
      <c r="D115" s="154"/>
      <c r="E115" s="155"/>
      <c r="F115" s="180"/>
    </row>
    <row r="116" spans="3:6">
      <c r="D116" s="154"/>
      <c r="E116" s="155"/>
      <c r="F116" s="180"/>
    </row>
    <row r="117" spans="3:6">
      <c r="D117" s="154"/>
      <c r="E117" s="155"/>
      <c r="F117" s="180"/>
    </row>
    <row r="118" spans="3:6">
      <c r="D118" s="154"/>
      <c r="E118" s="155"/>
      <c r="F118" s="180"/>
    </row>
    <row r="119" spans="3:6">
      <c r="D119" s="154"/>
      <c r="E119" s="155"/>
      <c r="F119" s="180"/>
    </row>
    <row r="120" spans="3:6">
      <c r="D120" s="154"/>
      <c r="E120" s="155"/>
      <c r="F120" s="180"/>
    </row>
    <row r="121" spans="3:6">
      <c r="D121" s="154"/>
      <c r="E121" s="155"/>
      <c r="F121" s="180"/>
    </row>
    <row r="122" spans="3:6">
      <c r="D122" s="154"/>
      <c r="E122" s="155"/>
      <c r="F122" s="180"/>
    </row>
    <row r="123" spans="3:6">
      <c r="D123" s="154"/>
      <c r="E123" s="155"/>
      <c r="F123" s="180"/>
    </row>
    <row r="124" spans="3:6">
      <c r="D124" s="154"/>
      <c r="E124" s="155"/>
      <c r="F124" s="180"/>
    </row>
    <row r="125" spans="3:6">
      <c r="D125" s="154"/>
      <c r="E125" s="155"/>
      <c r="F125" s="180"/>
    </row>
    <row r="126" spans="3:6">
      <c r="D126" s="154"/>
      <c r="E126" s="155"/>
      <c r="F126" s="180"/>
    </row>
    <row r="127" spans="3:6">
      <c r="D127" s="154"/>
      <c r="E127" s="155"/>
      <c r="F127" s="180"/>
    </row>
    <row r="128" spans="3:6">
      <c r="D128" s="154"/>
      <c r="E128" s="155"/>
      <c r="F128" s="180"/>
    </row>
    <row r="129" spans="4:6">
      <c r="D129" s="154"/>
      <c r="E129" s="155"/>
      <c r="F129" s="180"/>
    </row>
    <row r="130" spans="4:6">
      <c r="D130" s="154"/>
      <c r="E130" s="155"/>
      <c r="F130" s="180"/>
    </row>
    <row r="131" spans="4:6">
      <c r="D131" s="154"/>
      <c r="E131" s="155"/>
      <c r="F131" s="180"/>
    </row>
    <row r="132" spans="4:6">
      <c r="D132" s="154"/>
      <c r="E132" s="155"/>
      <c r="F132" s="180"/>
    </row>
    <row r="133" spans="4:6">
      <c r="D133" s="154"/>
      <c r="E133" s="155"/>
      <c r="F133" s="180"/>
    </row>
    <row r="134" spans="4:6">
      <c r="D134" s="154"/>
      <c r="E134" s="155"/>
      <c r="F134" s="180"/>
    </row>
    <row r="135" spans="4:6">
      <c r="D135" s="154"/>
      <c r="E135" s="155"/>
      <c r="F135" s="180"/>
    </row>
    <row r="136" spans="4:6">
      <c r="D136" s="154"/>
      <c r="E136" s="155"/>
      <c r="F136" s="180"/>
    </row>
    <row r="137" spans="4:6">
      <c r="D137" s="154"/>
      <c r="E137" s="155"/>
      <c r="F137" s="180"/>
    </row>
    <row r="138" spans="4:6">
      <c r="D138" s="154"/>
      <c r="E138" s="155"/>
      <c r="F138" s="180"/>
    </row>
    <row r="139" spans="4:6">
      <c r="D139" s="154"/>
      <c r="E139" s="155"/>
      <c r="F139" s="180"/>
    </row>
    <row r="140" spans="4:6">
      <c r="D140" s="154"/>
      <c r="E140" s="155"/>
      <c r="F140" s="180"/>
    </row>
    <row r="141" spans="4:6">
      <c r="D141" s="154"/>
      <c r="E141" s="155"/>
      <c r="F141" s="180"/>
    </row>
    <row r="142" spans="4:6">
      <c r="D142" s="154"/>
      <c r="E142" s="155"/>
      <c r="F142" s="180"/>
    </row>
    <row r="143" spans="4:6">
      <c r="D143" s="154"/>
      <c r="E143" s="155"/>
      <c r="F143" s="180"/>
    </row>
    <row r="144" spans="4:6">
      <c r="D144" s="154"/>
      <c r="E144" s="155"/>
      <c r="F144" s="180"/>
    </row>
    <row r="145" spans="4:6">
      <c r="D145" s="154"/>
      <c r="E145" s="155"/>
      <c r="F145" s="180"/>
    </row>
    <row r="146" spans="4:6">
      <c r="D146" s="154"/>
      <c r="E146" s="155"/>
      <c r="F146" s="180"/>
    </row>
    <row r="147" spans="4:6">
      <c r="D147" s="154"/>
      <c r="E147" s="155"/>
      <c r="F147" s="180"/>
    </row>
    <row r="148" spans="4:6">
      <c r="D148" s="154"/>
      <c r="E148" s="155"/>
      <c r="F148" s="180"/>
    </row>
    <row r="149" spans="4:6">
      <c r="D149" s="154"/>
      <c r="E149" s="155"/>
      <c r="F149" s="180"/>
    </row>
    <row r="150" spans="4:6">
      <c r="D150" s="154"/>
      <c r="E150" s="155"/>
      <c r="F150" s="180"/>
    </row>
    <row r="151" spans="4:6">
      <c r="D151" s="154"/>
      <c r="E151" s="155"/>
      <c r="F151" s="180"/>
    </row>
    <row r="152" spans="4:6">
      <c r="D152" s="154"/>
      <c r="E152" s="155"/>
      <c r="F152" s="180"/>
    </row>
    <row r="153" spans="4:6">
      <c r="D153" s="154"/>
      <c r="E153" s="155"/>
      <c r="F153" s="180"/>
    </row>
    <row r="154" spans="4:6">
      <c r="D154" s="154"/>
      <c r="E154" s="155"/>
      <c r="F154" s="180"/>
    </row>
    <row r="155" spans="4:6">
      <c r="D155" s="154"/>
      <c r="E155" s="155"/>
      <c r="F155" s="180"/>
    </row>
    <row r="156" spans="4:6">
      <c r="D156" s="154"/>
      <c r="E156" s="155"/>
      <c r="F156" s="180"/>
    </row>
    <row r="157" spans="4:6">
      <c r="D157" s="154"/>
      <c r="E157" s="155"/>
      <c r="F157" s="180"/>
    </row>
    <row r="158" spans="4:6">
      <c r="D158" s="154"/>
      <c r="E158" s="155"/>
      <c r="F158" s="180"/>
    </row>
    <row r="159" spans="4:6">
      <c r="D159" s="154"/>
      <c r="E159" s="155"/>
      <c r="F159" s="180"/>
    </row>
    <row r="160" spans="4:6">
      <c r="D160" s="154"/>
      <c r="E160" s="155"/>
      <c r="F160" s="180"/>
    </row>
    <row r="161" spans="1:6">
      <c r="D161" s="154"/>
      <c r="E161" s="155"/>
      <c r="F161" s="180"/>
    </row>
    <row r="162" spans="1:6">
      <c r="D162" s="154"/>
      <c r="E162" s="155"/>
      <c r="F162" s="180"/>
    </row>
    <row r="163" spans="1:6">
      <c r="D163" s="154"/>
      <c r="E163" s="155"/>
      <c r="F163" s="180"/>
    </row>
    <row r="164" spans="1:6">
      <c r="A164" s="122"/>
      <c r="B164" s="123"/>
      <c r="C164" s="122"/>
      <c r="D164" s="150"/>
      <c r="E164" s="181"/>
      <c r="F164" s="182"/>
    </row>
    <row r="165" spans="1:6">
      <c r="A165" s="124"/>
      <c r="B165" s="117" t="s">
        <v>1812</v>
      </c>
      <c r="C165" s="124"/>
      <c r="D165" s="151"/>
      <c r="E165" s="183"/>
      <c r="F165" s="184">
        <f>SUM(F106:F163)</f>
        <v>5192295</v>
      </c>
    </row>
    <row r="166" spans="1:6">
      <c r="B166" s="119"/>
    </row>
    <row r="167" spans="1:6">
      <c r="B167" s="119" t="s">
        <v>51</v>
      </c>
    </row>
    <row r="168" spans="1:6">
      <c r="B168" s="119"/>
    </row>
    <row r="169" spans="1:6">
      <c r="B169" s="119" t="s">
        <v>49</v>
      </c>
    </row>
    <row r="170" spans="1:6">
      <c r="B170" s="119"/>
    </row>
    <row r="171" spans="1:6">
      <c r="B171" s="119" t="s">
        <v>28</v>
      </c>
    </row>
    <row r="173" spans="1:6">
      <c r="A173" s="118" t="s">
        <v>50</v>
      </c>
      <c r="B173" s="121" t="s">
        <v>1667</v>
      </c>
      <c r="C173" s="219" t="s">
        <v>7</v>
      </c>
      <c r="D173" s="219">
        <v>6</v>
      </c>
      <c r="E173" s="221">
        <v>16000</v>
      </c>
      <c r="F173" s="221">
        <f>D173*E173</f>
        <v>96000</v>
      </c>
    </row>
    <row r="174" spans="1:6">
      <c r="A174" s="219"/>
      <c r="B174" s="222"/>
    </row>
    <row r="175" spans="1:6">
      <c r="A175" s="118" t="s">
        <v>52</v>
      </c>
      <c r="B175" s="121" t="s">
        <v>59</v>
      </c>
      <c r="C175" s="219" t="s">
        <v>7</v>
      </c>
      <c r="D175" s="219">
        <v>6</v>
      </c>
      <c r="E175" s="221">
        <v>16000</v>
      </c>
      <c r="F175" s="221">
        <f>D175*E175</f>
        <v>96000</v>
      </c>
    </row>
    <row r="176" spans="1:6">
      <c r="A176" s="219"/>
      <c r="B176" s="222"/>
    </row>
    <row r="177" spans="1:6">
      <c r="A177" s="118" t="s">
        <v>53</v>
      </c>
      <c r="B177" s="121" t="s">
        <v>63</v>
      </c>
      <c r="C177" s="219" t="s">
        <v>7</v>
      </c>
      <c r="D177" s="219">
        <v>2</v>
      </c>
      <c r="E177" s="221">
        <v>16000</v>
      </c>
      <c r="F177" s="221">
        <f>D177*E177</f>
        <v>32000</v>
      </c>
    </row>
    <row r="178" spans="1:6">
      <c r="A178" s="219"/>
      <c r="B178" s="222"/>
    </row>
    <row r="179" spans="1:6">
      <c r="A179" s="118" t="s">
        <v>52</v>
      </c>
      <c r="B179" s="121" t="s">
        <v>1668</v>
      </c>
      <c r="C179" s="219" t="s">
        <v>6</v>
      </c>
      <c r="D179" s="219">
        <v>91</v>
      </c>
      <c r="E179" s="221">
        <v>2400</v>
      </c>
      <c r="F179" s="221">
        <f>D179*E179</f>
        <v>218400</v>
      </c>
    </row>
    <row r="180" spans="1:6">
      <c r="A180" s="219"/>
      <c r="B180" s="222"/>
    </row>
    <row r="181" spans="1:6">
      <c r="A181" s="118" t="s">
        <v>54</v>
      </c>
      <c r="B181" s="121" t="s">
        <v>1669</v>
      </c>
      <c r="C181" s="219" t="s">
        <v>6</v>
      </c>
      <c r="D181" s="219">
        <v>90</v>
      </c>
      <c r="E181" s="221">
        <v>2400</v>
      </c>
      <c r="F181" s="221">
        <f>D181*E181</f>
        <v>216000</v>
      </c>
    </row>
    <row r="182" spans="1:6">
      <c r="A182" s="219"/>
      <c r="B182" s="222"/>
    </row>
    <row r="184" spans="1:6" ht="38.25">
      <c r="B184" s="119" t="s">
        <v>1670</v>
      </c>
    </row>
    <row r="186" spans="1:6">
      <c r="B186" s="119" t="s">
        <v>28</v>
      </c>
    </row>
    <row r="188" spans="1:6">
      <c r="A188" s="118" t="s">
        <v>56</v>
      </c>
      <c r="B188" s="121" t="s">
        <v>1671</v>
      </c>
      <c r="C188" s="219" t="s">
        <v>7</v>
      </c>
      <c r="D188" s="219">
        <v>27</v>
      </c>
      <c r="E188" s="221">
        <v>17500</v>
      </c>
      <c r="F188" s="221">
        <f>D188*E188</f>
        <v>472500</v>
      </c>
    </row>
    <row r="189" spans="1:6">
      <c r="A189" s="219"/>
      <c r="B189" s="222"/>
    </row>
    <row r="190" spans="1:6">
      <c r="A190" s="118" t="s">
        <v>58</v>
      </c>
      <c r="B190" s="121" t="s">
        <v>1672</v>
      </c>
      <c r="C190" s="219" t="s">
        <v>6</v>
      </c>
      <c r="D190" s="219">
        <v>161</v>
      </c>
      <c r="E190" s="221">
        <v>2625</v>
      </c>
      <c r="F190" s="221">
        <f>D190*E190</f>
        <v>422625</v>
      </c>
    </row>
    <row r="191" spans="1:6">
      <c r="A191" s="219"/>
      <c r="B191" s="222"/>
    </row>
    <row r="192" spans="1:6">
      <c r="A192" s="118" t="s">
        <v>60</v>
      </c>
      <c r="B192" s="121" t="s">
        <v>1672</v>
      </c>
      <c r="C192" s="219" t="s">
        <v>6</v>
      </c>
      <c r="D192" s="219">
        <v>236</v>
      </c>
      <c r="E192" s="221">
        <v>3062.5</v>
      </c>
      <c r="F192" s="221">
        <f>D192*E192</f>
        <v>722750</v>
      </c>
    </row>
    <row r="193" spans="1:6">
      <c r="A193" s="219"/>
      <c r="B193" s="222"/>
    </row>
    <row r="194" spans="1:6" ht="38.25">
      <c r="B194" s="119" t="s">
        <v>33</v>
      </c>
    </row>
    <row r="196" spans="1:6">
      <c r="B196" s="119" t="s">
        <v>34</v>
      </c>
    </row>
    <row r="198" spans="1:6">
      <c r="A198" s="118" t="s">
        <v>62</v>
      </c>
      <c r="B198" s="121" t="s">
        <v>1673</v>
      </c>
      <c r="C198" s="219" t="s">
        <v>36</v>
      </c>
      <c r="D198" s="219">
        <v>14147</v>
      </c>
      <c r="E198" s="221">
        <v>215</v>
      </c>
      <c r="F198" s="221">
        <f>D198*E198</f>
        <v>3041605</v>
      </c>
    </row>
    <row r="199" spans="1:6">
      <c r="A199" s="219"/>
      <c r="B199" s="222"/>
    </row>
    <row r="200" spans="1:6">
      <c r="B200" s="119" t="s">
        <v>73</v>
      </c>
    </row>
    <row r="202" spans="1:6">
      <c r="A202" s="118" t="s">
        <v>64</v>
      </c>
      <c r="B202" s="121" t="s">
        <v>74</v>
      </c>
      <c r="C202" s="219" t="s">
        <v>6</v>
      </c>
      <c r="D202" s="219">
        <v>108</v>
      </c>
      <c r="E202" s="221">
        <v>800</v>
      </c>
      <c r="F202" s="221">
        <f>D202*E202</f>
        <v>86400</v>
      </c>
    </row>
    <row r="203" spans="1:6">
      <c r="A203" s="219"/>
      <c r="B203" s="222"/>
    </row>
    <row r="204" spans="1:6">
      <c r="A204" s="118" t="s">
        <v>64</v>
      </c>
      <c r="B204" s="121" t="s">
        <v>1674</v>
      </c>
      <c r="C204" s="219" t="s">
        <v>6</v>
      </c>
      <c r="D204" s="219">
        <v>91</v>
      </c>
      <c r="E204" s="221">
        <v>800</v>
      </c>
      <c r="F204" s="221">
        <f>D204*E204</f>
        <v>72800</v>
      </c>
    </row>
    <row r="205" spans="1:6">
      <c r="A205" s="219"/>
      <c r="B205" s="222"/>
    </row>
    <row r="206" spans="1:6">
      <c r="A206" s="118" t="s">
        <v>66</v>
      </c>
      <c r="B206" s="121" t="s">
        <v>1675</v>
      </c>
      <c r="C206" s="219" t="s">
        <v>6</v>
      </c>
      <c r="D206" s="219">
        <v>356</v>
      </c>
      <c r="E206" s="221">
        <v>800</v>
      </c>
      <c r="F206" s="221">
        <f>D206*E206</f>
        <v>284800</v>
      </c>
    </row>
    <row r="207" spans="1:6">
      <c r="A207" s="219"/>
      <c r="B207" s="222"/>
    </row>
    <row r="208" spans="1:6">
      <c r="A208" s="118" t="s">
        <v>1676</v>
      </c>
      <c r="B208" s="121" t="s">
        <v>81</v>
      </c>
      <c r="C208" s="219" t="s">
        <v>6</v>
      </c>
      <c r="D208" s="219">
        <v>487</v>
      </c>
      <c r="E208" s="221">
        <v>800</v>
      </c>
      <c r="F208" s="221">
        <f>D208*E208</f>
        <v>389600</v>
      </c>
    </row>
    <row r="209" spans="1:6">
      <c r="A209" s="219"/>
      <c r="B209" s="222"/>
    </row>
    <row r="210" spans="1:6">
      <c r="A210" s="118" t="s">
        <v>68</v>
      </c>
      <c r="B210" s="121" t="s">
        <v>83</v>
      </c>
      <c r="C210" s="219" t="s">
        <v>6</v>
      </c>
      <c r="D210" s="219">
        <v>19</v>
      </c>
      <c r="E210" s="221">
        <v>800</v>
      </c>
      <c r="F210" s="221">
        <f>D210*E210</f>
        <v>15200</v>
      </c>
    </row>
    <row r="211" spans="1:6">
      <c r="A211" s="219"/>
      <c r="B211" s="222"/>
    </row>
    <row r="212" spans="1:6">
      <c r="A212" s="118" t="s">
        <v>69</v>
      </c>
      <c r="B212" s="121" t="s">
        <v>1677</v>
      </c>
      <c r="C212" s="219" t="s">
        <v>43</v>
      </c>
      <c r="D212" s="219">
        <v>28</v>
      </c>
      <c r="E212" s="221">
        <v>200</v>
      </c>
      <c r="F212" s="221">
        <f>D212*E212</f>
        <v>5600</v>
      </c>
    </row>
    <row r="213" spans="1:6">
      <c r="A213" s="219"/>
      <c r="B213" s="222"/>
    </row>
    <row r="214" spans="1:6">
      <c r="A214" s="118" t="s">
        <v>69</v>
      </c>
      <c r="B214" s="121" t="s">
        <v>1678</v>
      </c>
      <c r="C214" s="219" t="s">
        <v>43</v>
      </c>
      <c r="D214" s="219">
        <v>25</v>
      </c>
      <c r="E214" s="221">
        <v>200</v>
      </c>
      <c r="F214" s="221">
        <f>D214*E214</f>
        <v>5000</v>
      </c>
    </row>
    <row r="215" spans="1:6">
      <c r="A215" s="219"/>
      <c r="B215" s="222"/>
    </row>
    <row r="216" spans="1:6">
      <c r="A216" s="118" t="s">
        <v>70</v>
      </c>
      <c r="B216" s="121" t="s">
        <v>87</v>
      </c>
      <c r="C216" s="219" t="s">
        <v>43</v>
      </c>
      <c r="D216" s="219">
        <v>58</v>
      </c>
      <c r="E216" s="221">
        <v>200</v>
      </c>
      <c r="F216" s="221">
        <f>D216*E216</f>
        <v>11600</v>
      </c>
    </row>
    <row r="217" spans="1:6">
      <c r="A217" s="219"/>
      <c r="B217" s="222"/>
    </row>
    <row r="218" spans="1:6">
      <c r="A218" s="118" t="s">
        <v>72</v>
      </c>
      <c r="B218" s="121" t="s">
        <v>89</v>
      </c>
      <c r="C218" s="219" t="s">
        <v>43</v>
      </c>
      <c r="D218" s="219">
        <v>7</v>
      </c>
      <c r="E218" s="221">
        <v>200</v>
      </c>
      <c r="F218" s="221">
        <f>D218*E218</f>
        <v>1400</v>
      </c>
    </row>
    <row r="219" spans="1:6">
      <c r="A219" s="219"/>
      <c r="B219" s="222"/>
    </row>
    <row r="220" spans="1:6">
      <c r="A220" s="219"/>
      <c r="B220" s="222"/>
    </row>
    <row r="221" spans="1:6">
      <c r="A221" s="219"/>
      <c r="B221" s="222"/>
    </row>
    <row r="222" spans="1:6" ht="25.5">
      <c r="A222" s="122"/>
      <c r="B222" s="123" t="s">
        <v>1813</v>
      </c>
      <c r="C222" s="122"/>
      <c r="D222" s="150"/>
      <c r="E222" s="185"/>
      <c r="F222" s="186">
        <f>SUM(F168:F221)</f>
        <v>6190280</v>
      </c>
    </row>
    <row r="223" spans="1:6">
      <c r="A223" s="219"/>
      <c r="B223" s="222"/>
    </row>
    <row r="224" spans="1:6">
      <c r="B224" s="119" t="s">
        <v>92</v>
      </c>
    </row>
    <row r="225" spans="1:6">
      <c r="B225" s="119"/>
    </row>
    <row r="226" spans="1:6">
      <c r="B226" s="119" t="s">
        <v>90</v>
      </c>
    </row>
    <row r="227" spans="1:6">
      <c r="B227" s="119"/>
    </row>
    <row r="228" spans="1:6">
      <c r="B228" s="119" t="s">
        <v>1679</v>
      </c>
    </row>
    <row r="230" spans="1:6">
      <c r="B230" s="119" t="s">
        <v>95</v>
      </c>
    </row>
    <row r="232" spans="1:6">
      <c r="B232" s="119" t="s">
        <v>97</v>
      </c>
    </row>
    <row r="234" spans="1:6" ht="38.25">
      <c r="A234" s="118" t="s">
        <v>91</v>
      </c>
      <c r="B234" s="121" t="s">
        <v>1680</v>
      </c>
      <c r="C234" s="219" t="s">
        <v>6</v>
      </c>
      <c r="D234" s="219">
        <v>407</v>
      </c>
      <c r="E234" s="221">
        <v>550</v>
      </c>
      <c r="F234" s="221">
        <f>D234*E234</f>
        <v>223850</v>
      </c>
    </row>
    <row r="236" spans="1:6">
      <c r="B236" s="119" t="s">
        <v>1681</v>
      </c>
    </row>
    <row r="238" spans="1:6">
      <c r="A238" s="118" t="s">
        <v>93</v>
      </c>
      <c r="B238" s="121" t="s">
        <v>1682</v>
      </c>
      <c r="C238" s="219" t="s">
        <v>6</v>
      </c>
      <c r="D238" s="219">
        <v>76</v>
      </c>
      <c r="E238" s="221">
        <v>450</v>
      </c>
      <c r="F238" s="221">
        <f>D238*E238</f>
        <v>34200</v>
      </c>
    </row>
    <row r="239" spans="1:6">
      <c r="A239" s="219"/>
      <c r="B239" s="222"/>
    </row>
    <row r="240" spans="1:6">
      <c r="A240" s="118" t="s">
        <v>1683</v>
      </c>
      <c r="B240" s="121" t="s">
        <v>1684</v>
      </c>
      <c r="C240" s="219" t="s">
        <v>6</v>
      </c>
      <c r="D240" s="219">
        <v>407</v>
      </c>
      <c r="E240" s="221">
        <v>450</v>
      </c>
      <c r="F240" s="221">
        <f>D240*E240</f>
        <v>183150</v>
      </c>
    </row>
    <row r="241" spans="1:6">
      <c r="A241" s="219"/>
      <c r="B241" s="222"/>
    </row>
    <row r="242" spans="1:6" ht="51">
      <c r="B242" s="119" t="s">
        <v>111</v>
      </c>
    </row>
    <row r="244" spans="1:6">
      <c r="A244" s="118" t="s">
        <v>1685</v>
      </c>
      <c r="B244" s="121" t="s">
        <v>113</v>
      </c>
      <c r="C244" s="219" t="s">
        <v>6</v>
      </c>
      <c r="D244" s="219">
        <v>407</v>
      </c>
      <c r="E244" s="221">
        <v>1700</v>
      </c>
      <c r="F244" s="221">
        <f>D244*E244</f>
        <v>691900</v>
      </c>
    </row>
    <row r="245" spans="1:6">
      <c r="A245" s="219"/>
      <c r="B245" s="222"/>
    </row>
    <row r="246" spans="1:6" ht="25.5">
      <c r="A246" s="118" t="s">
        <v>1686</v>
      </c>
      <c r="B246" s="121" t="s">
        <v>1687</v>
      </c>
      <c r="C246" s="219" t="s">
        <v>43</v>
      </c>
      <c r="D246" s="219">
        <v>169</v>
      </c>
      <c r="E246" s="221">
        <v>765</v>
      </c>
      <c r="F246" s="221">
        <f>D246*E246</f>
        <v>129285</v>
      </c>
    </row>
    <row r="247" spans="1:6">
      <c r="A247" s="219"/>
      <c r="B247" s="222"/>
    </row>
    <row r="248" spans="1:6">
      <c r="A248" s="118" t="s">
        <v>1689</v>
      </c>
      <c r="B248" s="121" t="s">
        <v>1688</v>
      </c>
      <c r="C248" s="219" t="s">
        <v>43</v>
      </c>
      <c r="D248" s="219">
        <v>169</v>
      </c>
      <c r="E248" s="221">
        <v>200</v>
      </c>
      <c r="F248" s="221">
        <f>D248*E248</f>
        <v>33800</v>
      </c>
    </row>
    <row r="249" spans="1:6">
      <c r="A249" s="219"/>
      <c r="B249" s="222"/>
    </row>
    <row r="250" spans="1:6">
      <c r="B250" s="119" t="s">
        <v>107</v>
      </c>
    </row>
    <row r="252" spans="1:6" ht="38.25">
      <c r="A252" s="118" t="s">
        <v>1691</v>
      </c>
      <c r="B252" s="121" t="s">
        <v>109</v>
      </c>
      <c r="C252" s="219" t="s">
        <v>43</v>
      </c>
      <c r="D252" s="219">
        <v>169</v>
      </c>
      <c r="E252" s="221">
        <v>150</v>
      </c>
      <c r="F252" s="221">
        <f>D252*E252</f>
        <v>25350</v>
      </c>
    </row>
    <row r="253" spans="1:6">
      <c r="A253" s="219"/>
      <c r="B253" s="222"/>
    </row>
    <row r="254" spans="1:6">
      <c r="B254" s="119" t="s">
        <v>1690</v>
      </c>
    </row>
    <row r="256" spans="1:6" ht="25.5">
      <c r="A256" s="118">
        <v>3.8</v>
      </c>
      <c r="B256" s="121" t="s">
        <v>1692</v>
      </c>
      <c r="C256" s="219" t="s">
        <v>6</v>
      </c>
      <c r="D256" s="219">
        <v>151</v>
      </c>
      <c r="E256" s="221">
        <v>2000</v>
      </c>
      <c r="F256" s="221">
        <f>D256*E256</f>
        <v>302000</v>
      </c>
    </row>
    <row r="257" spans="1:2">
      <c r="A257" s="219"/>
      <c r="B257" s="222"/>
    </row>
    <row r="258" spans="1:2">
      <c r="A258" s="219"/>
      <c r="B258" s="222"/>
    </row>
    <row r="259" spans="1:2">
      <c r="A259" s="219"/>
      <c r="B259" s="222"/>
    </row>
    <row r="260" spans="1:2">
      <c r="A260" s="219"/>
      <c r="B260" s="222"/>
    </row>
    <row r="261" spans="1:2">
      <c r="A261" s="219"/>
      <c r="B261" s="222"/>
    </row>
    <row r="262" spans="1:2">
      <c r="A262" s="219"/>
      <c r="B262" s="222"/>
    </row>
    <row r="263" spans="1:2">
      <c r="A263" s="219"/>
      <c r="B263" s="222"/>
    </row>
    <row r="264" spans="1:2">
      <c r="A264" s="219"/>
      <c r="B264" s="222"/>
    </row>
    <row r="265" spans="1:2">
      <c r="A265" s="219"/>
      <c r="B265" s="222"/>
    </row>
    <row r="266" spans="1:2">
      <c r="A266" s="219"/>
      <c r="B266" s="222"/>
    </row>
    <row r="267" spans="1:2">
      <c r="A267" s="219"/>
      <c r="B267" s="222"/>
    </row>
    <row r="268" spans="1:2">
      <c r="A268" s="219"/>
      <c r="B268" s="222"/>
    </row>
    <row r="269" spans="1:2">
      <c r="A269" s="219"/>
      <c r="B269" s="222"/>
    </row>
    <row r="270" spans="1:2">
      <c r="A270" s="219"/>
      <c r="B270" s="222"/>
    </row>
    <row r="271" spans="1:2">
      <c r="A271" s="219"/>
      <c r="B271" s="222"/>
    </row>
    <row r="272" spans="1:2">
      <c r="A272" s="219"/>
      <c r="B272" s="222"/>
    </row>
    <row r="273" spans="1:6">
      <c r="A273" s="219"/>
      <c r="B273" s="222"/>
    </row>
    <row r="274" spans="1:6">
      <c r="A274" s="187"/>
      <c r="B274" s="128"/>
      <c r="C274" s="187"/>
      <c r="D274" s="188"/>
      <c r="E274" s="189"/>
      <c r="F274" s="190"/>
    </row>
    <row r="275" spans="1:6">
      <c r="A275" s="146"/>
      <c r="B275" s="117" t="s">
        <v>1604</v>
      </c>
      <c r="C275" s="146"/>
      <c r="D275" s="191"/>
      <c r="E275" s="192"/>
      <c r="F275" s="193">
        <f>SUM(F227:F273)</f>
        <v>1623535</v>
      </c>
    </row>
    <row r="276" spans="1:6">
      <c r="A276" s="219"/>
      <c r="B276" s="222"/>
    </row>
    <row r="277" spans="1:6">
      <c r="B277" s="119" t="s">
        <v>1693</v>
      </c>
    </row>
    <row r="279" spans="1:6">
      <c r="B279" s="119" t="s">
        <v>1694</v>
      </c>
    </row>
    <row r="281" spans="1:6" ht="38.25">
      <c r="A281" s="118">
        <v>3.9</v>
      </c>
      <c r="B281" s="121" t="s">
        <v>1695</v>
      </c>
      <c r="C281" s="219" t="s">
        <v>6</v>
      </c>
      <c r="D281" s="219">
        <v>142</v>
      </c>
      <c r="E281" s="221">
        <v>2400</v>
      </c>
      <c r="F281" s="221">
        <f>D281*E281</f>
        <v>340800</v>
      </c>
    </row>
    <row r="282" spans="1:6">
      <c r="A282" s="219"/>
      <c r="B282" s="222"/>
    </row>
    <row r="283" spans="1:6">
      <c r="B283" s="119" t="s">
        <v>1696</v>
      </c>
    </row>
    <row r="285" spans="1:6" ht="25.5">
      <c r="A285" s="118" t="s">
        <v>1699</v>
      </c>
      <c r="B285" s="121" t="s">
        <v>1697</v>
      </c>
      <c r="C285" s="219" t="s">
        <v>6</v>
      </c>
      <c r="D285" s="219">
        <v>142</v>
      </c>
      <c r="E285" s="221">
        <v>520</v>
      </c>
      <c r="F285" s="221">
        <f>D285*E285</f>
        <v>73840</v>
      </c>
    </row>
    <row r="286" spans="1:6">
      <c r="A286" s="219"/>
      <c r="B286" s="222"/>
    </row>
    <row r="287" spans="1:6">
      <c r="B287" s="119" t="s">
        <v>1698</v>
      </c>
    </row>
    <row r="289" spans="1:6" ht="25.5">
      <c r="A289" s="118" t="s">
        <v>1702</v>
      </c>
      <c r="B289" s="121" t="s">
        <v>1700</v>
      </c>
      <c r="C289" s="219" t="s">
        <v>6</v>
      </c>
      <c r="D289" s="219">
        <v>142</v>
      </c>
      <c r="E289" s="221">
        <v>700</v>
      </c>
      <c r="F289" s="221">
        <f>D289*E289</f>
        <v>99400</v>
      </c>
    </row>
    <row r="290" spans="1:6">
      <c r="A290" s="219"/>
      <c r="B290" s="222"/>
    </row>
    <row r="291" spans="1:6">
      <c r="B291" s="119" t="s">
        <v>1701</v>
      </c>
    </row>
    <row r="293" spans="1:6" ht="25.5">
      <c r="A293" s="118" t="s">
        <v>1704</v>
      </c>
      <c r="B293" s="121" t="s">
        <v>1703</v>
      </c>
      <c r="C293" s="219" t="s">
        <v>6</v>
      </c>
      <c r="D293" s="219">
        <v>142</v>
      </c>
      <c r="E293" s="221">
        <v>300</v>
      </c>
      <c r="F293" s="221">
        <f>D293*E293</f>
        <v>42600</v>
      </c>
    </row>
    <row r="294" spans="1:6">
      <c r="A294" s="219"/>
      <c r="B294" s="222"/>
    </row>
    <row r="295" spans="1:6">
      <c r="B295" s="119" t="s">
        <v>124</v>
      </c>
    </row>
    <row r="297" spans="1:6" ht="25.5">
      <c r="A297" s="118" t="s">
        <v>1706</v>
      </c>
      <c r="B297" s="121" t="s">
        <v>1705</v>
      </c>
      <c r="C297" s="219" t="s">
        <v>43</v>
      </c>
      <c r="D297" s="219">
        <v>33</v>
      </c>
      <c r="E297" s="221">
        <v>1000</v>
      </c>
      <c r="F297" s="221">
        <f>D297*E297</f>
        <v>33000</v>
      </c>
    </row>
    <row r="298" spans="1:6">
      <c r="A298" s="219"/>
      <c r="B298" s="222"/>
    </row>
    <row r="299" spans="1:6">
      <c r="B299" s="119" t="s">
        <v>128</v>
      </c>
    </row>
    <row r="301" spans="1:6" ht="25.5">
      <c r="A301" s="118" t="s">
        <v>1708</v>
      </c>
      <c r="B301" s="121" t="s">
        <v>1707</v>
      </c>
      <c r="C301" s="219" t="s">
        <v>122</v>
      </c>
      <c r="D301" s="219">
        <v>7</v>
      </c>
      <c r="E301" s="221">
        <v>1500</v>
      </c>
      <c r="F301" s="221">
        <f>D301*E301</f>
        <v>10500</v>
      </c>
    </row>
    <row r="302" spans="1:6">
      <c r="A302" s="219"/>
      <c r="B302" s="222"/>
    </row>
    <row r="303" spans="1:6" ht="25.5">
      <c r="A303" s="118" t="s">
        <v>1710</v>
      </c>
      <c r="B303" s="121" t="s">
        <v>1709</v>
      </c>
      <c r="C303" s="219" t="s">
        <v>122</v>
      </c>
      <c r="D303" s="219">
        <v>7</v>
      </c>
      <c r="E303" s="221">
        <v>1500</v>
      </c>
      <c r="F303" s="221">
        <f>D303*E303</f>
        <v>10500</v>
      </c>
    </row>
    <row r="304" spans="1:6">
      <c r="A304" s="219"/>
      <c r="B304" s="222"/>
    </row>
    <row r="305" spans="1:6" ht="25.5">
      <c r="A305" s="118" t="s">
        <v>1712</v>
      </c>
      <c r="B305" s="121" t="s">
        <v>1711</v>
      </c>
      <c r="C305" s="219" t="s">
        <v>122</v>
      </c>
      <c r="D305" s="219">
        <v>7</v>
      </c>
      <c r="E305" s="221">
        <v>600</v>
      </c>
      <c r="F305" s="221">
        <f>D305*E305</f>
        <v>4200</v>
      </c>
    </row>
    <row r="306" spans="1:6">
      <c r="A306" s="219"/>
      <c r="B306" s="222"/>
    </row>
    <row r="307" spans="1:6">
      <c r="A307" s="118" t="s">
        <v>1716</v>
      </c>
      <c r="B307" s="121" t="s">
        <v>134</v>
      </c>
      <c r="C307" s="219" t="s">
        <v>122</v>
      </c>
      <c r="D307" s="219">
        <v>7</v>
      </c>
      <c r="E307" s="221">
        <v>600</v>
      </c>
      <c r="F307" s="221">
        <f>D307*E307</f>
        <v>4200</v>
      </c>
    </row>
    <row r="308" spans="1:6">
      <c r="A308" s="219"/>
      <c r="B308" s="222"/>
    </row>
    <row r="309" spans="1:6">
      <c r="B309" s="119" t="s">
        <v>1713</v>
      </c>
    </row>
    <row r="310" spans="1:6">
      <c r="B310" s="119"/>
    </row>
    <row r="311" spans="1:6">
      <c r="B311" s="119" t="s">
        <v>1714</v>
      </c>
    </row>
    <row r="312" spans="1:6">
      <c r="B312" s="119"/>
    </row>
    <row r="313" spans="1:6">
      <c r="B313" s="119" t="s">
        <v>1715</v>
      </c>
    </row>
    <row r="315" spans="1:6">
      <c r="A315" s="118">
        <v>3.18</v>
      </c>
      <c r="B315" s="121" t="s">
        <v>1717</v>
      </c>
      <c r="C315" s="219" t="s">
        <v>6</v>
      </c>
      <c r="D315" s="219">
        <v>2</v>
      </c>
      <c r="E315" s="221">
        <v>500</v>
      </c>
      <c r="F315" s="221">
        <f>D315*E315</f>
        <v>1000</v>
      </c>
    </row>
    <row r="316" spans="1:6">
      <c r="A316" s="219"/>
      <c r="B316" s="222"/>
    </row>
    <row r="317" spans="1:6">
      <c r="A317" s="219"/>
      <c r="B317" s="222"/>
    </row>
    <row r="318" spans="1:6">
      <c r="A318" s="219"/>
      <c r="B318" s="222"/>
    </row>
    <row r="319" spans="1:6">
      <c r="A319" s="219"/>
      <c r="B319" s="222"/>
    </row>
    <row r="320" spans="1:6">
      <c r="A320" s="219"/>
      <c r="B320" s="222"/>
    </row>
    <row r="321" spans="1:6">
      <c r="A321" s="219"/>
      <c r="B321" s="222"/>
    </row>
    <row r="322" spans="1:6">
      <c r="A322" s="219"/>
      <c r="B322" s="222"/>
    </row>
    <row r="323" spans="1:6">
      <c r="A323" s="219"/>
      <c r="B323" s="222"/>
    </row>
    <row r="324" spans="1:6">
      <c r="A324" s="187"/>
      <c r="B324" s="128"/>
      <c r="C324" s="187"/>
      <c r="D324" s="188"/>
      <c r="E324" s="189"/>
      <c r="F324" s="190"/>
    </row>
    <row r="325" spans="1:6">
      <c r="A325" s="146"/>
      <c r="B325" s="117" t="s">
        <v>1604</v>
      </c>
      <c r="C325" s="146"/>
      <c r="D325" s="191"/>
      <c r="E325" s="192"/>
      <c r="F325" s="193">
        <f>SUM(F278:F323)</f>
        <v>620040</v>
      </c>
    </row>
    <row r="326" spans="1:6">
      <c r="D326" s="154"/>
      <c r="E326" s="194"/>
      <c r="F326" s="195"/>
    </row>
    <row r="327" spans="1:6">
      <c r="D327" s="154"/>
      <c r="E327" s="194"/>
      <c r="F327" s="195"/>
    </row>
    <row r="328" spans="1:6" ht="25.5">
      <c r="B328" s="119" t="s">
        <v>1606</v>
      </c>
      <c r="C328" s="120" t="s">
        <v>1607</v>
      </c>
      <c r="D328" s="154"/>
      <c r="E328" s="194"/>
      <c r="F328" s="195"/>
    </row>
    <row r="329" spans="1:6">
      <c r="D329" s="154"/>
      <c r="E329" s="194"/>
      <c r="F329" s="195"/>
    </row>
    <row r="330" spans="1:6">
      <c r="D330" s="154"/>
      <c r="E330" s="194"/>
      <c r="F330" s="195"/>
    </row>
    <row r="331" spans="1:6">
      <c r="B331" s="121" t="s">
        <v>1605</v>
      </c>
      <c r="C331" s="118">
        <v>5</v>
      </c>
      <c r="D331" s="154"/>
      <c r="E331" s="194"/>
      <c r="F331" s="195">
        <f>F275</f>
        <v>1623535</v>
      </c>
    </row>
    <row r="332" spans="1:6">
      <c r="D332" s="154"/>
      <c r="E332" s="194"/>
      <c r="F332" s="195"/>
    </row>
    <row r="333" spans="1:6">
      <c r="D333" s="154"/>
      <c r="E333" s="194"/>
      <c r="F333" s="195"/>
    </row>
    <row r="334" spans="1:6">
      <c r="C334" s="118">
        <v>6</v>
      </c>
      <c r="D334" s="154"/>
      <c r="E334" s="194"/>
      <c r="F334" s="195">
        <f>F325</f>
        <v>620040</v>
      </c>
    </row>
    <row r="335" spans="1:6">
      <c r="D335" s="154"/>
      <c r="E335" s="194"/>
      <c r="F335" s="195"/>
    </row>
    <row r="336" spans="1:6">
      <c r="D336" s="154"/>
      <c r="E336" s="194"/>
      <c r="F336" s="195"/>
    </row>
    <row r="337" spans="4:6">
      <c r="D337" s="154"/>
      <c r="E337" s="194"/>
      <c r="F337" s="195"/>
    </row>
    <row r="338" spans="4:6">
      <c r="D338" s="154"/>
      <c r="E338" s="194"/>
      <c r="F338" s="195"/>
    </row>
    <row r="339" spans="4:6">
      <c r="D339" s="154"/>
      <c r="E339" s="194"/>
      <c r="F339" s="195"/>
    </row>
    <row r="340" spans="4:6">
      <c r="D340" s="154"/>
      <c r="E340" s="194"/>
      <c r="F340" s="195"/>
    </row>
    <row r="341" spans="4:6">
      <c r="D341" s="154"/>
      <c r="E341" s="194"/>
      <c r="F341" s="195"/>
    </row>
    <row r="342" spans="4:6">
      <c r="D342" s="154"/>
      <c r="E342" s="194"/>
      <c r="F342" s="195"/>
    </row>
    <row r="343" spans="4:6">
      <c r="D343" s="154"/>
      <c r="E343" s="194"/>
      <c r="F343" s="195"/>
    </row>
    <row r="344" spans="4:6">
      <c r="D344" s="154"/>
      <c r="E344" s="194"/>
      <c r="F344" s="195"/>
    </row>
    <row r="345" spans="4:6">
      <c r="D345" s="154"/>
      <c r="E345" s="194"/>
      <c r="F345" s="195"/>
    </row>
    <row r="346" spans="4:6">
      <c r="D346" s="154"/>
      <c r="E346" s="194"/>
      <c r="F346" s="195"/>
    </row>
    <row r="347" spans="4:6">
      <c r="D347" s="154"/>
      <c r="E347" s="194"/>
      <c r="F347" s="195"/>
    </row>
    <row r="348" spans="4:6">
      <c r="D348" s="154"/>
      <c r="E348" s="194"/>
      <c r="F348" s="195"/>
    </row>
    <row r="349" spans="4:6">
      <c r="D349" s="154"/>
      <c r="E349" s="194"/>
      <c r="F349" s="195"/>
    </row>
    <row r="350" spans="4:6">
      <c r="D350" s="154"/>
      <c r="E350" s="194"/>
      <c r="F350" s="195"/>
    </row>
    <row r="351" spans="4:6">
      <c r="D351" s="154"/>
      <c r="E351" s="194"/>
      <c r="F351" s="195"/>
    </row>
    <row r="352" spans="4:6">
      <c r="D352" s="154"/>
      <c r="E352" s="194"/>
      <c r="F352" s="195"/>
    </row>
    <row r="353" spans="4:6">
      <c r="D353" s="154"/>
      <c r="E353" s="194"/>
      <c r="F353" s="195"/>
    </row>
    <row r="354" spans="4:6">
      <c r="D354" s="154"/>
      <c r="E354" s="194"/>
      <c r="F354" s="195"/>
    </row>
    <row r="355" spans="4:6">
      <c r="D355" s="154"/>
      <c r="E355" s="194"/>
      <c r="F355" s="195"/>
    </row>
    <row r="356" spans="4:6">
      <c r="D356" s="154"/>
      <c r="E356" s="194"/>
      <c r="F356" s="195"/>
    </row>
    <row r="357" spans="4:6">
      <c r="D357" s="154"/>
      <c r="E357" s="194"/>
      <c r="F357" s="195"/>
    </row>
    <row r="358" spans="4:6">
      <c r="D358" s="154"/>
      <c r="E358" s="194"/>
      <c r="F358" s="195"/>
    </row>
    <row r="359" spans="4:6">
      <c r="D359" s="154"/>
      <c r="E359" s="194"/>
      <c r="F359" s="195"/>
    </row>
    <row r="360" spans="4:6">
      <c r="D360" s="154"/>
      <c r="E360" s="194"/>
      <c r="F360" s="195"/>
    </row>
    <row r="361" spans="4:6">
      <c r="D361" s="154"/>
      <c r="E361" s="194"/>
      <c r="F361" s="195"/>
    </row>
    <row r="362" spans="4:6">
      <c r="D362" s="154"/>
      <c r="E362" s="194"/>
      <c r="F362" s="195"/>
    </row>
    <row r="363" spans="4:6">
      <c r="D363" s="154"/>
      <c r="E363" s="194"/>
      <c r="F363" s="195"/>
    </row>
    <row r="364" spans="4:6">
      <c r="D364" s="154"/>
      <c r="E364" s="194"/>
      <c r="F364" s="195"/>
    </row>
    <row r="365" spans="4:6">
      <c r="D365" s="154"/>
      <c r="E365" s="194"/>
      <c r="F365" s="195"/>
    </row>
    <row r="366" spans="4:6">
      <c r="D366" s="154"/>
      <c r="E366" s="194"/>
      <c r="F366" s="195"/>
    </row>
    <row r="367" spans="4:6">
      <c r="D367" s="154"/>
      <c r="E367" s="194"/>
      <c r="F367" s="195"/>
    </row>
    <row r="368" spans="4:6">
      <c r="D368" s="154"/>
      <c r="E368" s="194"/>
      <c r="F368" s="195"/>
    </row>
    <row r="369" spans="1:6">
      <c r="D369" s="154"/>
      <c r="E369" s="194"/>
      <c r="F369" s="195"/>
    </row>
    <row r="370" spans="1:6">
      <c r="D370" s="154"/>
      <c r="E370" s="194"/>
      <c r="F370" s="195"/>
    </row>
    <row r="371" spans="1:6">
      <c r="D371" s="154"/>
      <c r="E371" s="194"/>
      <c r="F371" s="195"/>
    </row>
    <row r="372" spans="1:6">
      <c r="D372" s="154"/>
      <c r="E372" s="194"/>
      <c r="F372" s="195"/>
    </row>
    <row r="373" spans="1:6">
      <c r="D373" s="154"/>
      <c r="E373" s="194"/>
      <c r="F373" s="195"/>
    </row>
    <row r="374" spans="1:6">
      <c r="D374" s="154"/>
      <c r="E374" s="194"/>
      <c r="F374" s="195"/>
    </row>
    <row r="375" spans="1:6">
      <c r="D375" s="154"/>
      <c r="E375" s="194"/>
      <c r="F375" s="195"/>
    </row>
    <row r="376" spans="1:6">
      <c r="D376" s="154"/>
      <c r="E376" s="194"/>
      <c r="F376" s="195"/>
    </row>
    <row r="377" spans="1:6">
      <c r="D377" s="154"/>
      <c r="E377" s="194"/>
      <c r="F377" s="195"/>
    </row>
    <row r="378" spans="1:6">
      <c r="D378" s="154"/>
      <c r="E378" s="194"/>
      <c r="F378" s="195"/>
    </row>
    <row r="379" spans="1:6">
      <c r="D379" s="154"/>
      <c r="E379" s="194"/>
      <c r="F379" s="195"/>
    </row>
    <row r="380" spans="1:6">
      <c r="D380" s="154"/>
      <c r="E380" s="194"/>
      <c r="F380" s="195"/>
    </row>
    <row r="381" spans="1:6">
      <c r="D381" s="154"/>
      <c r="E381" s="194"/>
      <c r="F381" s="195"/>
    </row>
    <row r="382" spans="1:6">
      <c r="D382" s="154"/>
      <c r="E382" s="194"/>
      <c r="F382" s="195"/>
    </row>
    <row r="383" spans="1:6" s="126" customFormat="1">
      <c r="A383" s="122"/>
      <c r="B383" s="123"/>
      <c r="C383" s="122"/>
      <c r="D383" s="150"/>
      <c r="E383" s="196"/>
      <c r="F383" s="197"/>
    </row>
    <row r="384" spans="1:6" s="126" customFormat="1">
      <c r="A384" s="124"/>
      <c r="B384" s="198" t="s">
        <v>1814</v>
      </c>
      <c r="C384" s="124"/>
      <c r="D384" s="151"/>
      <c r="E384" s="199"/>
      <c r="F384" s="200">
        <f>SUM(F329:F382)</f>
        <v>2243575</v>
      </c>
    </row>
    <row r="385" spans="1:6">
      <c r="A385" s="219"/>
      <c r="B385" s="222"/>
    </row>
    <row r="386" spans="1:6">
      <c r="B386" s="119" t="s">
        <v>139</v>
      </c>
    </row>
    <row r="387" spans="1:6">
      <c r="B387" s="119"/>
    </row>
    <row r="388" spans="1:6">
      <c r="B388" s="119" t="s">
        <v>137</v>
      </c>
    </row>
    <row r="389" spans="1:6">
      <c r="B389" s="119"/>
    </row>
    <row r="390" spans="1:6">
      <c r="B390" s="119" t="s">
        <v>142</v>
      </c>
    </row>
    <row r="391" spans="1:6">
      <c r="B391" s="119"/>
    </row>
    <row r="392" spans="1:6" ht="51">
      <c r="B392" s="119" t="s">
        <v>144</v>
      </c>
    </row>
    <row r="394" spans="1:6">
      <c r="A394" s="118" t="s">
        <v>138</v>
      </c>
      <c r="B394" s="121" t="s">
        <v>146</v>
      </c>
      <c r="C394" s="219" t="s">
        <v>6</v>
      </c>
      <c r="D394" s="219">
        <v>430.26</v>
      </c>
      <c r="E394" s="221">
        <v>2000</v>
      </c>
      <c r="F394" s="221">
        <f>D394*E394</f>
        <v>860520</v>
      </c>
    </row>
    <row r="395" spans="1:6">
      <c r="A395" s="219"/>
      <c r="B395" s="222"/>
    </row>
    <row r="396" spans="1:6">
      <c r="B396" s="119" t="s">
        <v>148</v>
      </c>
    </row>
    <row r="398" spans="1:6" ht="51">
      <c r="B398" s="119" t="s">
        <v>144</v>
      </c>
    </row>
    <row r="400" spans="1:6">
      <c r="A400" s="118" t="s">
        <v>140</v>
      </c>
      <c r="B400" s="121" t="s">
        <v>151</v>
      </c>
      <c r="C400" s="219" t="s">
        <v>6</v>
      </c>
      <c r="D400" s="219">
        <v>195.02</v>
      </c>
      <c r="E400" s="221">
        <v>2000</v>
      </c>
      <c r="F400" s="221">
        <f>D400*E400</f>
        <v>390040</v>
      </c>
    </row>
    <row r="401" spans="1:6">
      <c r="A401" s="219"/>
      <c r="B401" s="223"/>
    </row>
    <row r="402" spans="1:6">
      <c r="A402" s="118" t="s">
        <v>141</v>
      </c>
      <c r="B402" s="121" t="s">
        <v>153</v>
      </c>
      <c r="C402" s="219" t="s">
        <v>6</v>
      </c>
      <c r="D402" s="219">
        <v>28.67</v>
      </c>
      <c r="E402" s="221">
        <v>1800</v>
      </c>
      <c r="F402" s="221">
        <f>D402*E402</f>
        <v>51606</v>
      </c>
    </row>
    <row r="403" spans="1:6">
      <c r="A403" s="219"/>
      <c r="B403" s="222"/>
    </row>
    <row r="404" spans="1:6">
      <c r="B404" s="119" t="s">
        <v>155</v>
      </c>
    </row>
    <row r="406" spans="1:6" ht="25.5">
      <c r="B406" s="119" t="s">
        <v>157</v>
      </c>
    </row>
    <row r="408" spans="1:6">
      <c r="A408" s="118" t="s">
        <v>143</v>
      </c>
      <c r="B408" s="121" t="s">
        <v>159</v>
      </c>
      <c r="C408" s="219" t="s">
        <v>43</v>
      </c>
      <c r="D408" s="219">
        <v>153.71</v>
      </c>
      <c r="E408" s="221">
        <v>200</v>
      </c>
      <c r="F408" s="221">
        <f>D408*E408</f>
        <v>30742</v>
      </c>
    </row>
    <row r="409" spans="1:6">
      <c r="A409" s="219"/>
      <c r="B409" s="222"/>
    </row>
    <row r="410" spans="1:6" ht="25.5">
      <c r="B410" s="119" t="s">
        <v>1718</v>
      </c>
    </row>
    <row r="412" spans="1:6" ht="25.5">
      <c r="A412" s="118" t="s">
        <v>145</v>
      </c>
      <c r="B412" s="121" t="s">
        <v>1719</v>
      </c>
      <c r="C412" s="219" t="s">
        <v>43</v>
      </c>
      <c r="D412" s="219">
        <v>47.54</v>
      </c>
      <c r="E412" s="221">
        <v>1000</v>
      </c>
      <c r="F412" s="221">
        <f>D412*E412</f>
        <v>47540</v>
      </c>
    </row>
    <row r="413" spans="1:6">
      <c r="A413" s="219"/>
      <c r="B413" s="222"/>
    </row>
    <row r="414" spans="1:6">
      <c r="A414" s="219"/>
      <c r="B414" s="222"/>
    </row>
    <row r="415" spans="1:6">
      <c r="A415" s="219"/>
      <c r="B415" s="222"/>
    </row>
    <row r="416" spans="1:6">
      <c r="A416" s="219"/>
      <c r="B416" s="222"/>
    </row>
    <row r="417" spans="1:2">
      <c r="A417" s="219"/>
      <c r="B417" s="222"/>
    </row>
    <row r="418" spans="1:2">
      <c r="A418" s="219"/>
      <c r="B418" s="222"/>
    </row>
    <row r="419" spans="1:2">
      <c r="A419" s="219"/>
      <c r="B419" s="222"/>
    </row>
    <row r="420" spans="1:2">
      <c r="A420" s="219"/>
      <c r="B420" s="222"/>
    </row>
    <row r="421" spans="1:2">
      <c r="A421" s="219"/>
      <c r="B421" s="222"/>
    </row>
    <row r="422" spans="1:2">
      <c r="A422" s="219"/>
      <c r="B422" s="222"/>
    </row>
    <row r="423" spans="1:2">
      <c r="A423" s="219"/>
      <c r="B423" s="222"/>
    </row>
    <row r="424" spans="1:2">
      <c r="A424" s="219"/>
      <c r="B424" s="222"/>
    </row>
    <row r="425" spans="1:2">
      <c r="A425" s="219"/>
      <c r="B425" s="222"/>
    </row>
    <row r="426" spans="1:2">
      <c r="A426" s="219"/>
      <c r="B426" s="222"/>
    </row>
    <row r="427" spans="1:2">
      <c r="A427" s="219"/>
      <c r="B427" s="222"/>
    </row>
    <row r="428" spans="1:2">
      <c r="A428" s="219"/>
      <c r="B428" s="222"/>
    </row>
    <row r="429" spans="1:2">
      <c r="A429" s="219"/>
      <c r="B429" s="222"/>
    </row>
    <row r="430" spans="1:2">
      <c r="A430" s="219"/>
      <c r="B430" s="222"/>
    </row>
    <row r="431" spans="1:2">
      <c r="A431" s="219"/>
      <c r="B431" s="222"/>
    </row>
    <row r="432" spans="1:2">
      <c r="A432" s="219"/>
      <c r="B432" s="222"/>
    </row>
    <row r="433" spans="1:6">
      <c r="A433" s="219"/>
      <c r="B433" s="222"/>
    </row>
    <row r="434" spans="1:6" s="126" customFormat="1">
      <c r="A434" s="122"/>
      <c r="B434" s="123"/>
      <c r="C434" s="122"/>
      <c r="D434" s="150"/>
      <c r="E434" s="185"/>
      <c r="F434" s="197"/>
    </row>
    <row r="435" spans="1:6" s="126" customFormat="1">
      <c r="A435" s="124"/>
      <c r="B435" s="117" t="s">
        <v>1631</v>
      </c>
      <c r="C435" s="124"/>
      <c r="D435" s="151"/>
      <c r="E435" s="201"/>
      <c r="F435" s="200">
        <f>SUM(F393:F433)</f>
        <v>1380448</v>
      </c>
    </row>
    <row r="436" spans="1:6">
      <c r="A436" s="219"/>
      <c r="B436" s="222"/>
    </row>
    <row r="437" spans="1:6">
      <c r="B437" s="119" t="s">
        <v>164</v>
      </c>
    </row>
    <row r="438" spans="1:6">
      <c r="B438" s="119"/>
    </row>
    <row r="439" spans="1:6">
      <c r="B439" s="119" t="s">
        <v>1720</v>
      </c>
    </row>
    <row r="440" spans="1:6">
      <c r="B440" s="119"/>
    </row>
    <row r="441" spans="1:6">
      <c r="B441" s="119" t="s">
        <v>1608</v>
      </c>
    </row>
    <row r="442" spans="1:6">
      <c r="B442" s="228" t="s">
        <v>1609</v>
      </c>
    </row>
    <row r="443" spans="1:6">
      <c r="B443" s="228" t="s">
        <v>1610</v>
      </c>
    </row>
    <row r="444" spans="1:6" ht="25.5">
      <c r="B444" s="228" t="s">
        <v>1611</v>
      </c>
    </row>
    <row r="445" spans="1:6" ht="25.5">
      <c r="B445" s="228" t="s">
        <v>1612</v>
      </c>
    </row>
    <row r="446" spans="1:6" ht="38.25">
      <c r="B446" s="228" t="s">
        <v>1613</v>
      </c>
    </row>
    <row r="447" spans="1:6" ht="25.5">
      <c r="B447" s="228" t="s">
        <v>1614</v>
      </c>
    </row>
    <row r="448" spans="1:6">
      <c r="B448" s="228" t="s">
        <v>1615</v>
      </c>
    </row>
    <row r="449" spans="1:6">
      <c r="B449" s="119"/>
    </row>
    <row r="450" spans="1:6" ht="114.75">
      <c r="B450" s="119" t="s">
        <v>1616</v>
      </c>
    </row>
    <row r="451" spans="1:6" ht="25.5">
      <c r="B451" s="227" t="s">
        <v>1721</v>
      </c>
    </row>
    <row r="453" spans="1:6">
      <c r="B453" s="119" t="s">
        <v>1722</v>
      </c>
    </row>
    <row r="455" spans="1:6">
      <c r="A455" s="118">
        <v>5.0999999999999996</v>
      </c>
      <c r="B455" s="121" t="s">
        <v>1723</v>
      </c>
      <c r="C455" s="219" t="s">
        <v>122</v>
      </c>
      <c r="D455" s="219">
        <v>4</v>
      </c>
      <c r="E455" s="221">
        <v>111375</v>
      </c>
      <c r="F455" s="221">
        <f>D455*E455</f>
        <v>445500</v>
      </c>
    </row>
    <row r="456" spans="1:6">
      <c r="A456" s="219"/>
      <c r="B456" s="222"/>
    </row>
    <row r="457" spans="1:6">
      <c r="A457" s="118">
        <v>5.2</v>
      </c>
      <c r="B457" s="121" t="s">
        <v>1724</v>
      </c>
      <c r="C457" s="219" t="s">
        <v>122</v>
      </c>
      <c r="D457" s="219">
        <v>6</v>
      </c>
      <c r="E457" s="221">
        <v>31500</v>
      </c>
      <c r="F457" s="221">
        <f>D457*E457</f>
        <v>189000</v>
      </c>
    </row>
    <row r="458" spans="1:6">
      <c r="A458" s="219"/>
      <c r="B458" s="222"/>
    </row>
    <row r="459" spans="1:6">
      <c r="A459" s="118">
        <v>5.3</v>
      </c>
      <c r="B459" s="121" t="s">
        <v>189</v>
      </c>
      <c r="C459" s="219" t="s">
        <v>122</v>
      </c>
      <c r="D459" s="219">
        <v>1</v>
      </c>
      <c r="E459" s="221">
        <v>27000</v>
      </c>
      <c r="F459" s="221">
        <f>D459*E459</f>
        <v>27000</v>
      </c>
    </row>
    <row r="460" spans="1:6">
      <c r="A460" s="219"/>
      <c r="B460" s="222"/>
    </row>
    <row r="461" spans="1:6">
      <c r="A461" s="118">
        <v>5.4</v>
      </c>
      <c r="B461" s="121" t="s">
        <v>190</v>
      </c>
      <c r="C461" s="219" t="s">
        <v>122</v>
      </c>
      <c r="D461" s="219">
        <v>1</v>
      </c>
      <c r="E461" s="221">
        <v>50625</v>
      </c>
      <c r="F461" s="221">
        <f>D461*E461</f>
        <v>50625</v>
      </c>
    </row>
    <row r="462" spans="1:6">
      <c r="A462" s="219"/>
      <c r="B462" s="222"/>
    </row>
    <row r="463" spans="1:6">
      <c r="A463" s="118">
        <v>5.5</v>
      </c>
      <c r="B463" s="121" t="s">
        <v>191</v>
      </c>
      <c r="C463" s="219" t="s">
        <v>122</v>
      </c>
      <c r="D463" s="219">
        <v>6</v>
      </c>
      <c r="E463" s="221">
        <v>15750</v>
      </c>
      <c r="F463" s="221">
        <f>D463*E463</f>
        <v>94500</v>
      </c>
    </row>
    <row r="464" spans="1:6">
      <c r="A464" s="219"/>
      <c r="B464" s="222"/>
    </row>
    <row r="465" spans="1:6">
      <c r="A465" s="118">
        <v>5.6</v>
      </c>
      <c r="B465" s="121" t="s">
        <v>192</v>
      </c>
      <c r="C465" s="219" t="s">
        <v>122</v>
      </c>
      <c r="D465" s="219">
        <v>1</v>
      </c>
      <c r="E465" s="221">
        <v>420000</v>
      </c>
      <c r="F465" s="221">
        <f>D465*E465</f>
        <v>420000</v>
      </c>
    </row>
    <row r="466" spans="1:6">
      <c r="A466" s="219"/>
      <c r="B466" s="222"/>
    </row>
    <row r="467" spans="1:6">
      <c r="B467" s="119" t="s">
        <v>174</v>
      </c>
    </row>
    <row r="469" spans="1:6" ht="25.5">
      <c r="A469" s="118">
        <v>5.7</v>
      </c>
      <c r="B469" s="121" t="s">
        <v>176</v>
      </c>
      <c r="C469" s="219" t="s">
        <v>43</v>
      </c>
      <c r="D469" s="219">
        <v>46</v>
      </c>
      <c r="E469" s="221">
        <v>800</v>
      </c>
      <c r="F469" s="221">
        <f>D469*E469</f>
        <v>36800</v>
      </c>
    </row>
    <row r="470" spans="1:6">
      <c r="A470" s="219"/>
      <c r="B470" s="222"/>
    </row>
    <row r="471" spans="1:6">
      <c r="B471" s="119" t="s">
        <v>178</v>
      </c>
    </row>
    <row r="473" spans="1:6">
      <c r="A473" s="118">
        <v>5.8</v>
      </c>
      <c r="B473" s="121" t="s">
        <v>180</v>
      </c>
      <c r="C473" s="219" t="s">
        <v>43</v>
      </c>
      <c r="D473" s="219">
        <v>46</v>
      </c>
      <c r="E473" s="221">
        <v>1000</v>
      </c>
      <c r="F473" s="221">
        <f>D473*E473</f>
        <v>46000</v>
      </c>
    </row>
    <row r="474" spans="1:6">
      <c r="A474" s="219"/>
      <c r="B474" s="222"/>
    </row>
    <row r="475" spans="1:6">
      <c r="B475" s="119" t="s">
        <v>182</v>
      </c>
    </row>
    <row r="477" spans="1:6" ht="38.25">
      <c r="A477" s="118">
        <v>5.9</v>
      </c>
      <c r="B477" s="121" t="s">
        <v>184</v>
      </c>
      <c r="C477" s="219" t="s">
        <v>43</v>
      </c>
      <c r="D477" s="219">
        <v>46</v>
      </c>
      <c r="E477" s="221">
        <v>3500</v>
      </c>
      <c r="F477" s="221">
        <f>D477*E477</f>
        <v>161000</v>
      </c>
    </row>
    <row r="478" spans="1:6">
      <c r="A478" s="219"/>
      <c r="B478" s="222"/>
    </row>
    <row r="479" spans="1:6" s="126" customFormat="1">
      <c r="A479" s="122"/>
      <c r="B479" s="123"/>
      <c r="C479" s="122"/>
      <c r="D479" s="150"/>
      <c r="E479" s="185"/>
      <c r="F479" s="197"/>
    </row>
    <row r="480" spans="1:6" s="126" customFormat="1">
      <c r="A480" s="124"/>
      <c r="B480" s="117" t="s">
        <v>1815</v>
      </c>
      <c r="C480" s="124"/>
      <c r="D480" s="151"/>
      <c r="E480" s="201"/>
      <c r="F480" s="200">
        <f>SUM(F453:F477)</f>
        <v>1470425</v>
      </c>
    </row>
    <row r="481" spans="1:6">
      <c r="A481" s="219"/>
      <c r="B481" s="222"/>
    </row>
    <row r="482" spans="1:6">
      <c r="B482" s="119" t="s">
        <v>195</v>
      </c>
    </row>
    <row r="484" spans="1:6">
      <c r="B484" s="119" t="s">
        <v>1725</v>
      </c>
    </row>
    <row r="486" spans="1:6" ht="114.75">
      <c r="B486" s="119" t="s">
        <v>1726</v>
      </c>
    </row>
    <row r="488" spans="1:6">
      <c r="B488" s="119" t="s">
        <v>1727</v>
      </c>
    </row>
    <row r="490" spans="1:6">
      <c r="A490" s="118" t="s">
        <v>194</v>
      </c>
      <c r="B490" s="121" t="s">
        <v>1728</v>
      </c>
      <c r="C490" s="219" t="s">
        <v>122</v>
      </c>
      <c r="D490" s="219">
        <v>3</v>
      </c>
      <c r="E490" s="221">
        <v>177541.2</v>
      </c>
      <c r="F490" s="221">
        <f>D490*E490</f>
        <v>532623.60000000009</v>
      </c>
    </row>
    <row r="491" spans="1:6">
      <c r="A491" s="219"/>
      <c r="B491" s="222"/>
    </row>
    <row r="492" spans="1:6">
      <c r="A492" s="118" t="s">
        <v>196</v>
      </c>
      <c r="B492" s="121" t="s">
        <v>1729</v>
      </c>
      <c r="C492" s="219" t="s">
        <v>122</v>
      </c>
      <c r="D492" s="219">
        <v>2</v>
      </c>
      <c r="E492" s="221">
        <v>263925</v>
      </c>
      <c r="F492" s="221">
        <f>D492*E492</f>
        <v>527850</v>
      </c>
    </row>
    <row r="493" spans="1:6">
      <c r="A493" s="219"/>
      <c r="B493" s="222"/>
    </row>
    <row r="494" spans="1:6">
      <c r="A494" s="118" t="s">
        <v>198</v>
      </c>
      <c r="B494" s="121" t="s">
        <v>1730</v>
      </c>
      <c r="C494" s="219" t="s">
        <v>122</v>
      </c>
      <c r="D494" s="219">
        <v>2</v>
      </c>
      <c r="E494" s="221">
        <v>220779</v>
      </c>
      <c r="F494" s="221">
        <f>D494*E494</f>
        <v>441558</v>
      </c>
    </row>
    <row r="495" spans="1:6">
      <c r="A495" s="219"/>
      <c r="B495" s="222"/>
    </row>
    <row r="496" spans="1:6">
      <c r="A496" s="118">
        <v>6.4</v>
      </c>
      <c r="B496" s="121" t="s">
        <v>1731</v>
      </c>
      <c r="C496" s="219" t="s">
        <v>122</v>
      </c>
      <c r="D496" s="219">
        <v>1</v>
      </c>
      <c r="E496" s="221">
        <v>226149.3</v>
      </c>
      <c r="F496" s="221">
        <f>D496*E496</f>
        <v>226149.3</v>
      </c>
    </row>
    <row r="497" spans="1:6">
      <c r="A497" s="219"/>
      <c r="B497" s="222"/>
    </row>
    <row r="498" spans="1:6">
      <c r="B498" s="119" t="s">
        <v>1732</v>
      </c>
    </row>
    <row r="500" spans="1:6" ht="51">
      <c r="B500" s="119" t="s">
        <v>1733</v>
      </c>
    </row>
    <row r="501" spans="1:6">
      <c r="B501" s="119"/>
    </row>
    <row r="502" spans="1:6">
      <c r="A502" s="118">
        <v>6.5</v>
      </c>
      <c r="B502" s="121" t="s">
        <v>1734</v>
      </c>
      <c r="C502" s="219" t="s">
        <v>122</v>
      </c>
      <c r="D502" s="219">
        <v>4</v>
      </c>
      <c r="E502" s="221">
        <v>60000</v>
      </c>
      <c r="F502" s="221">
        <f>D502*E502</f>
        <v>240000</v>
      </c>
    </row>
    <row r="503" spans="1:6">
      <c r="A503" s="219"/>
      <c r="B503" s="222"/>
    </row>
    <row r="504" spans="1:6" ht="38.25">
      <c r="B504" s="119" t="s">
        <v>224</v>
      </c>
    </row>
    <row r="506" spans="1:6">
      <c r="A506" s="118" t="s">
        <v>204</v>
      </c>
      <c r="B506" s="121" t="s">
        <v>226</v>
      </c>
      <c r="C506" s="219" t="s">
        <v>122</v>
      </c>
      <c r="D506" s="219">
        <v>2</v>
      </c>
      <c r="E506" s="221">
        <v>20000</v>
      </c>
      <c r="F506" s="221">
        <f>D506*E506</f>
        <v>40000</v>
      </c>
    </row>
    <row r="507" spans="1:6">
      <c r="A507" s="219"/>
      <c r="B507" s="222"/>
    </row>
    <row r="508" spans="1:6">
      <c r="A508" s="118">
        <v>6.7</v>
      </c>
      <c r="B508" s="121" t="s">
        <v>228</v>
      </c>
      <c r="C508" s="219" t="s">
        <v>122</v>
      </c>
      <c r="D508" s="219">
        <v>8</v>
      </c>
      <c r="E508" s="221">
        <v>20000</v>
      </c>
      <c r="F508" s="221">
        <f>D508*E508</f>
        <v>160000</v>
      </c>
    </row>
    <row r="509" spans="1:6">
      <c r="A509" s="219"/>
      <c r="B509" s="222"/>
    </row>
    <row r="510" spans="1:6">
      <c r="B510" s="119" t="s">
        <v>231</v>
      </c>
    </row>
    <row r="512" spans="1:6">
      <c r="A512" s="118">
        <v>6.8</v>
      </c>
      <c r="B512" s="121" t="s">
        <v>233</v>
      </c>
      <c r="C512" s="219" t="s">
        <v>43</v>
      </c>
      <c r="D512" s="219">
        <v>82</v>
      </c>
      <c r="E512" s="221">
        <v>3000</v>
      </c>
      <c r="F512" s="221">
        <f>D512*E512</f>
        <v>246000</v>
      </c>
    </row>
    <row r="513" spans="1:6">
      <c r="A513" s="219"/>
      <c r="B513" s="222"/>
    </row>
    <row r="514" spans="1:6" ht="25.5">
      <c r="A514" s="118">
        <v>6.9</v>
      </c>
      <c r="B514" s="121" t="s">
        <v>1735</v>
      </c>
      <c r="C514" s="219" t="s">
        <v>43</v>
      </c>
      <c r="D514" s="219">
        <v>101</v>
      </c>
      <c r="E514" s="221">
        <v>2000</v>
      </c>
      <c r="F514" s="221">
        <f>D514*E514</f>
        <v>202000</v>
      </c>
    </row>
    <row r="515" spans="1:6">
      <c r="A515" s="219"/>
      <c r="B515" s="222"/>
    </row>
    <row r="516" spans="1:6">
      <c r="A516" s="118" t="s">
        <v>213</v>
      </c>
      <c r="B516" s="121" t="s">
        <v>1736</v>
      </c>
      <c r="C516" s="219" t="s">
        <v>43</v>
      </c>
      <c r="D516" s="219">
        <v>202</v>
      </c>
      <c r="E516" s="221">
        <v>250</v>
      </c>
      <c r="F516" s="221">
        <f>D516*E516</f>
        <v>50500</v>
      </c>
    </row>
    <row r="517" spans="1:6">
      <c r="A517" s="219"/>
      <c r="B517" s="222"/>
    </row>
    <row r="518" spans="1:6" ht="25.5">
      <c r="B518" s="119" t="s">
        <v>249</v>
      </c>
    </row>
    <row r="520" spans="1:6">
      <c r="A520" s="118">
        <v>6.11</v>
      </c>
      <c r="B520" s="121" t="s">
        <v>251</v>
      </c>
      <c r="C520" s="219" t="s">
        <v>43</v>
      </c>
      <c r="D520" s="219">
        <v>202</v>
      </c>
      <c r="E520" s="221">
        <v>100</v>
      </c>
      <c r="F520" s="221">
        <f>D520*E520</f>
        <v>20200</v>
      </c>
    </row>
    <row r="521" spans="1:6">
      <c r="A521" s="219"/>
      <c r="B521" s="222"/>
    </row>
    <row r="522" spans="1:6">
      <c r="A522" s="118">
        <v>6.12</v>
      </c>
      <c r="B522" s="121" t="s">
        <v>253</v>
      </c>
      <c r="C522" s="219" t="s">
        <v>43</v>
      </c>
      <c r="D522" s="219">
        <v>101</v>
      </c>
      <c r="E522" s="221">
        <v>150</v>
      </c>
      <c r="F522" s="221">
        <f>D522*E522</f>
        <v>15150</v>
      </c>
    </row>
    <row r="523" spans="1:6">
      <c r="A523" s="219"/>
      <c r="B523" s="222"/>
    </row>
    <row r="524" spans="1:6">
      <c r="A524" s="219"/>
      <c r="B524" s="222"/>
    </row>
    <row r="525" spans="1:6">
      <c r="A525" s="219"/>
      <c r="B525" s="222"/>
    </row>
    <row r="526" spans="1:6" s="126" customFormat="1">
      <c r="A526" s="122"/>
      <c r="B526" s="123"/>
      <c r="C526" s="122"/>
      <c r="D526" s="150"/>
      <c r="E526" s="196"/>
      <c r="F526" s="197"/>
    </row>
    <row r="527" spans="1:6" s="126" customFormat="1">
      <c r="A527" s="124"/>
      <c r="B527" s="117" t="s">
        <v>1604</v>
      </c>
      <c r="C527" s="124"/>
      <c r="D527" s="151"/>
      <c r="E527" s="199"/>
      <c r="F527" s="200">
        <f>SUM(F486:F525)</f>
        <v>2702030.9000000004</v>
      </c>
    </row>
    <row r="528" spans="1:6">
      <c r="A528" s="219"/>
      <c r="B528" s="222"/>
    </row>
    <row r="529" spans="1:6" ht="25.5">
      <c r="B529" s="119" t="s">
        <v>256</v>
      </c>
    </row>
    <row r="531" spans="1:6">
      <c r="A531" s="118">
        <v>6.13</v>
      </c>
      <c r="B531" s="121" t="s">
        <v>251</v>
      </c>
      <c r="C531" s="219" t="s">
        <v>43</v>
      </c>
      <c r="D531" s="219">
        <v>202</v>
      </c>
      <c r="E531" s="221">
        <v>100</v>
      </c>
      <c r="F531" s="221">
        <f>D531*E531</f>
        <v>20200</v>
      </c>
    </row>
    <row r="532" spans="1:6">
      <c r="A532" s="219"/>
      <c r="B532" s="222"/>
    </row>
    <row r="533" spans="1:6">
      <c r="A533" s="118">
        <v>6.14</v>
      </c>
      <c r="B533" s="121" t="s">
        <v>253</v>
      </c>
      <c r="C533" s="219" t="s">
        <v>43</v>
      </c>
      <c r="D533" s="219">
        <v>101</v>
      </c>
      <c r="E533" s="221">
        <v>150</v>
      </c>
      <c r="F533" s="221">
        <f>D533*E533</f>
        <v>15150</v>
      </c>
    </row>
    <row r="534" spans="1:6">
      <c r="A534" s="219"/>
      <c r="B534" s="222"/>
    </row>
    <row r="535" spans="1:6">
      <c r="A535" s="118">
        <v>6.15</v>
      </c>
      <c r="B535" s="121" t="s">
        <v>260</v>
      </c>
      <c r="C535" s="219" t="s">
        <v>6</v>
      </c>
      <c r="D535" s="219">
        <v>162</v>
      </c>
      <c r="E535" s="221">
        <v>500</v>
      </c>
      <c r="F535" s="221">
        <f>D535*E535</f>
        <v>81000</v>
      </c>
    </row>
    <row r="536" spans="1:6">
      <c r="A536" s="219"/>
      <c r="B536" s="222"/>
    </row>
    <row r="537" spans="1:6" ht="25.5">
      <c r="B537" s="119" t="s">
        <v>1617</v>
      </c>
    </row>
    <row r="539" spans="1:6">
      <c r="B539" s="119" t="s">
        <v>1737</v>
      </c>
    </row>
    <row r="541" spans="1:6" ht="38.25">
      <c r="A541" s="118">
        <v>6.16</v>
      </c>
      <c r="B541" s="121" t="s">
        <v>1738</v>
      </c>
      <c r="C541" s="219" t="s">
        <v>122</v>
      </c>
      <c r="D541" s="219">
        <v>14</v>
      </c>
      <c r="E541" s="221">
        <v>4500</v>
      </c>
      <c r="F541" s="221">
        <f>D541*E541</f>
        <v>63000</v>
      </c>
    </row>
    <row r="542" spans="1:6">
      <c r="A542" s="219"/>
      <c r="B542" s="222"/>
    </row>
    <row r="543" spans="1:6">
      <c r="A543" s="118">
        <v>6.17</v>
      </c>
      <c r="B543" s="121" t="s">
        <v>1739</v>
      </c>
      <c r="C543" s="219" t="s">
        <v>1740</v>
      </c>
      <c r="D543" s="219">
        <v>21</v>
      </c>
      <c r="E543" s="221">
        <v>2500</v>
      </c>
      <c r="F543" s="221">
        <f>D543*E543</f>
        <v>52500</v>
      </c>
    </row>
    <row r="544" spans="1:6">
      <c r="A544" s="219"/>
      <c r="B544" s="222"/>
    </row>
    <row r="545" spans="1:6" ht="25.5">
      <c r="A545" s="118">
        <v>6.18</v>
      </c>
      <c r="B545" s="121" t="s">
        <v>1741</v>
      </c>
      <c r="C545" s="219" t="s">
        <v>122</v>
      </c>
      <c r="D545" s="219">
        <v>14</v>
      </c>
      <c r="E545" s="221">
        <v>400</v>
      </c>
      <c r="F545" s="221">
        <f>D545*E545</f>
        <v>5600</v>
      </c>
    </row>
    <row r="546" spans="1:6">
      <c r="A546" s="219"/>
      <c r="B546" s="222"/>
    </row>
    <row r="547" spans="1:6">
      <c r="A547" s="118">
        <v>6.19</v>
      </c>
      <c r="B547" s="121" t="s">
        <v>1742</v>
      </c>
      <c r="C547" s="219" t="s">
        <v>122</v>
      </c>
      <c r="D547" s="219">
        <v>4</v>
      </c>
      <c r="E547" s="221">
        <v>2000</v>
      </c>
      <c r="F547" s="221">
        <f>D547*E547</f>
        <v>8000</v>
      </c>
    </row>
    <row r="548" spans="1:6">
      <c r="A548" s="219"/>
      <c r="B548" s="222"/>
    </row>
    <row r="549" spans="1:6">
      <c r="A549" s="219"/>
      <c r="B549" s="222"/>
    </row>
    <row r="550" spans="1:6">
      <c r="A550" s="219"/>
      <c r="B550" s="222"/>
    </row>
    <row r="551" spans="1:6">
      <c r="A551" s="219"/>
      <c r="B551" s="222"/>
    </row>
    <row r="552" spans="1:6">
      <c r="A552" s="219"/>
      <c r="B552" s="222"/>
    </row>
    <row r="553" spans="1:6">
      <c r="A553" s="219"/>
      <c r="B553" s="222"/>
    </row>
    <row r="554" spans="1:6">
      <c r="A554" s="219"/>
      <c r="B554" s="222"/>
    </row>
    <row r="555" spans="1:6">
      <c r="A555" s="219"/>
      <c r="B555" s="222"/>
    </row>
    <row r="556" spans="1:6">
      <c r="A556" s="219"/>
      <c r="B556" s="222"/>
    </row>
    <row r="557" spans="1:6">
      <c r="A557" s="219"/>
      <c r="B557" s="222"/>
    </row>
    <row r="558" spans="1:6">
      <c r="A558" s="219"/>
      <c r="B558" s="222"/>
    </row>
    <row r="559" spans="1:6">
      <c r="A559" s="219"/>
      <c r="B559" s="222"/>
    </row>
    <row r="560" spans="1:6">
      <c r="A560" s="219"/>
      <c r="B560" s="222"/>
    </row>
    <row r="561" spans="1:2">
      <c r="A561" s="219"/>
      <c r="B561" s="222"/>
    </row>
    <row r="562" spans="1:2">
      <c r="A562" s="219"/>
      <c r="B562" s="222"/>
    </row>
    <row r="563" spans="1:2">
      <c r="A563" s="219"/>
      <c r="B563" s="222"/>
    </row>
    <row r="564" spans="1:2">
      <c r="A564" s="219"/>
      <c r="B564" s="222"/>
    </row>
    <row r="565" spans="1:2">
      <c r="A565" s="219"/>
      <c r="B565" s="222"/>
    </row>
    <row r="566" spans="1:2">
      <c r="A566" s="219"/>
      <c r="B566" s="222"/>
    </row>
    <row r="567" spans="1:2">
      <c r="A567" s="219"/>
      <c r="B567" s="222"/>
    </row>
    <row r="568" spans="1:2">
      <c r="A568" s="219"/>
      <c r="B568" s="222"/>
    </row>
    <row r="569" spans="1:2">
      <c r="A569" s="219"/>
      <c r="B569" s="222"/>
    </row>
    <row r="570" spans="1:2">
      <c r="A570" s="219"/>
      <c r="B570" s="222"/>
    </row>
    <row r="571" spans="1:2">
      <c r="A571" s="219"/>
      <c r="B571" s="222"/>
    </row>
    <row r="572" spans="1:2">
      <c r="A572" s="219"/>
      <c r="B572" s="222"/>
    </row>
    <row r="573" spans="1:2">
      <c r="A573" s="219"/>
      <c r="B573" s="222"/>
    </row>
    <row r="574" spans="1:2">
      <c r="A574" s="219"/>
      <c r="B574" s="222"/>
    </row>
    <row r="575" spans="1:2">
      <c r="A575" s="219"/>
      <c r="B575" s="222"/>
    </row>
    <row r="576" spans="1:2">
      <c r="A576" s="219"/>
      <c r="B576" s="222"/>
    </row>
    <row r="577" spans="1:6">
      <c r="A577" s="219"/>
      <c r="B577" s="222"/>
    </row>
    <row r="578" spans="1:6">
      <c r="A578" s="219"/>
      <c r="B578" s="222"/>
    </row>
    <row r="579" spans="1:6">
      <c r="A579" s="219"/>
      <c r="B579" s="222"/>
    </row>
    <row r="580" spans="1:6">
      <c r="A580" s="219"/>
      <c r="B580" s="222"/>
    </row>
    <row r="581" spans="1:6">
      <c r="A581" s="219"/>
      <c r="B581" s="222"/>
    </row>
    <row r="582" spans="1:6">
      <c r="A582" s="219"/>
      <c r="B582" s="222"/>
    </row>
    <row r="583" spans="1:6" s="126" customFormat="1">
      <c r="A583" s="122"/>
      <c r="B583" s="123"/>
      <c r="C583" s="122"/>
      <c r="D583" s="150"/>
      <c r="E583" s="196"/>
      <c r="F583" s="197"/>
    </row>
    <row r="584" spans="1:6" s="126" customFormat="1">
      <c r="A584" s="124"/>
      <c r="B584" s="117" t="s">
        <v>1604</v>
      </c>
      <c r="C584" s="124"/>
      <c r="D584" s="151"/>
      <c r="E584" s="199"/>
      <c r="F584" s="200">
        <f>SUM(F528:F582)</f>
        <v>245450</v>
      </c>
    </row>
    <row r="585" spans="1:6">
      <c r="D585" s="154"/>
      <c r="E585" s="194"/>
      <c r="F585" s="195"/>
    </row>
    <row r="586" spans="1:6">
      <c r="D586" s="154"/>
      <c r="E586" s="194"/>
      <c r="F586" s="195"/>
    </row>
    <row r="587" spans="1:6" ht="25.5">
      <c r="B587" s="119" t="s">
        <v>1618</v>
      </c>
      <c r="C587" s="120" t="s">
        <v>1607</v>
      </c>
      <c r="D587" s="154"/>
      <c r="E587" s="194"/>
      <c r="F587" s="195"/>
    </row>
    <row r="588" spans="1:6">
      <c r="D588" s="154"/>
      <c r="E588" s="194"/>
      <c r="F588" s="195"/>
    </row>
    <row r="589" spans="1:6">
      <c r="D589" s="154"/>
      <c r="E589" s="194"/>
      <c r="F589" s="195"/>
    </row>
    <row r="590" spans="1:6">
      <c r="B590" s="121" t="s">
        <v>1605</v>
      </c>
      <c r="C590" s="118">
        <v>11</v>
      </c>
      <c r="D590" s="154"/>
      <c r="E590" s="194"/>
      <c r="F590" s="195">
        <f>F527</f>
        <v>2702030.9000000004</v>
      </c>
    </row>
    <row r="591" spans="1:6">
      <c r="D591" s="154"/>
      <c r="E591" s="194"/>
      <c r="F591" s="195"/>
    </row>
    <row r="592" spans="1:6">
      <c r="D592" s="154"/>
      <c r="E592" s="194"/>
      <c r="F592" s="195"/>
    </row>
    <row r="593" spans="3:6">
      <c r="C593" s="118">
        <v>12</v>
      </c>
      <c r="D593" s="154"/>
      <c r="E593" s="194"/>
      <c r="F593" s="195">
        <f>F584</f>
        <v>245450</v>
      </c>
    </row>
    <row r="594" spans="3:6">
      <c r="D594" s="154"/>
      <c r="E594" s="194"/>
      <c r="F594" s="195"/>
    </row>
    <row r="595" spans="3:6">
      <c r="D595" s="154"/>
      <c r="E595" s="194"/>
      <c r="F595" s="195"/>
    </row>
    <row r="596" spans="3:6">
      <c r="D596" s="154"/>
      <c r="E596" s="194"/>
      <c r="F596" s="195"/>
    </row>
    <row r="597" spans="3:6">
      <c r="D597" s="154"/>
      <c r="E597" s="194"/>
      <c r="F597" s="195"/>
    </row>
    <row r="598" spans="3:6">
      <c r="D598" s="154"/>
      <c r="E598" s="194"/>
      <c r="F598" s="195"/>
    </row>
    <row r="599" spans="3:6">
      <c r="D599" s="154"/>
      <c r="E599" s="194"/>
      <c r="F599" s="195"/>
    </row>
    <row r="600" spans="3:6">
      <c r="D600" s="154"/>
      <c r="E600" s="194"/>
      <c r="F600" s="195"/>
    </row>
    <row r="601" spans="3:6">
      <c r="D601" s="154"/>
      <c r="E601" s="194"/>
      <c r="F601" s="195"/>
    </row>
    <row r="602" spans="3:6">
      <c r="D602" s="154"/>
      <c r="E602" s="194"/>
      <c r="F602" s="195"/>
    </row>
    <row r="603" spans="3:6">
      <c r="D603" s="154"/>
      <c r="E603" s="194"/>
      <c r="F603" s="195"/>
    </row>
    <row r="604" spans="3:6">
      <c r="D604" s="154"/>
      <c r="E604" s="194"/>
      <c r="F604" s="195"/>
    </row>
    <row r="605" spans="3:6">
      <c r="D605" s="154"/>
      <c r="E605" s="194"/>
      <c r="F605" s="195"/>
    </row>
    <row r="606" spans="3:6">
      <c r="D606" s="154"/>
      <c r="E606" s="194"/>
      <c r="F606" s="195"/>
    </row>
    <row r="607" spans="3:6">
      <c r="D607" s="154"/>
      <c r="E607" s="194"/>
      <c r="F607" s="195"/>
    </row>
    <row r="608" spans="3:6">
      <c r="D608" s="154"/>
      <c r="E608" s="194"/>
      <c r="F608" s="195"/>
    </row>
    <row r="609" spans="4:6">
      <c r="D609" s="154"/>
      <c r="E609" s="194"/>
      <c r="F609" s="195"/>
    </row>
    <row r="610" spans="4:6">
      <c r="D610" s="154"/>
      <c r="E610" s="194"/>
      <c r="F610" s="195"/>
    </row>
    <row r="611" spans="4:6">
      <c r="D611" s="154"/>
      <c r="E611" s="194"/>
      <c r="F611" s="195"/>
    </row>
    <row r="612" spans="4:6">
      <c r="D612" s="154"/>
      <c r="E612" s="194"/>
      <c r="F612" s="195"/>
    </row>
    <row r="613" spans="4:6">
      <c r="D613" s="154"/>
      <c r="E613" s="194"/>
      <c r="F613" s="195"/>
    </row>
    <row r="614" spans="4:6">
      <c r="D614" s="154"/>
      <c r="E614" s="194"/>
      <c r="F614" s="195"/>
    </row>
    <row r="615" spans="4:6">
      <c r="D615" s="154"/>
      <c r="E615" s="194"/>
      <c r="F615" s="195"/>
    </row>
    <row r="616" spans="4:6">
      <c r="D616" s="154"/>
      <c r="E616" s="194"/>
      <c r="F616" s="195"/>
    </row>
    <row r="617" spans="4:6">
      <c r="D617" s="154"/>
      <c r="E617" s="194"/>
      <c r="F617" s="195"/>
    </row>
    <row r="618" spans="4:6">
      <c r="D618" s="154"/>
      <c r="E618" s="194"/>
      <c r="F618" s="195"/>
    </row>
    <row r="619" spans="4:6">
      <c r="D619" s="154"/>
      <c r="E619" s="194"/>
      <c r="F619" s="195"/>
    </row>
    <row r="620" spans="4:6">
      <c r="D620" s="154"/>
      <c r="E620" s="194"/>
      <c r="F620" s="195"/>
    </row>
    <row r="621" spans="4:6">
      <c r="D621" s="154"/>
      <c r="E621" s="194"/>
      <c r="F621" s="195"/>
    </row>
    <row r="622" spans="4:6">
      <c r="D622" s="154"/>
      <c r="E622" s="194"/>
      <c r="F622" s="195"/>
    </row>
    <row r="623" spans="4:6">
      <c r="D623" s="154"/>
      <c r="E623" s="194"/>
      <c r="F623" s="195"/>
    </row>
    <row r="624" spans="4:6">
      <c r="D624" s="154"/>
      <c r="E624" s="194"/>
      <c r="F624" s="195"/>
    </row>
    <row r="625" spans="4:6">
      <c r="D625" s="154"/>
      <c r="E625" s="194"/>
      <c r="F625" s="195"/>
    </row>
    <row r="626" spans="4:6">
      <c r="D626" s="154"/>
      <c r="E626" s="194"/>
      <c r="F626" s="195"/>
    </row>
    <row r="627" spans="4:6">
      <c r="D627" s="154"/>
      <c r="E627" s="194"/>
      <c r="F627" s="195"/>
    </row>
    <row r="628" spans="4:6">
      <c r="D628" s="154"/>
      <c r="E628" s="194"/>
      <c r="F628" s="195"/>
    </row>
    <row r="629" spans="4:6">
      <c r="D629" s="154"/>
      <c r="E629" s="194"/>
      <c r="F629" s="195"/>
    </row>
    <row r="630" spans="4:6">
      <c r="D630" s="154"/>
      <c r="E630" s="194"/>
      <c r="F630" s="195"/>
    </row>
    <row r="631" spans="4:6">
      <c r="D631" s="154"/>
      <c r="E631" s="194"/>
      <c r="F631" s="195"/>
    </row>
    <row r="632" spans="4:6">
      <c r="D632" s="154"/>
      <c r="E632" s="194"/>
      <c r="F632" s="195"/>
    </row>
    <row r="633" spans="4:6">
      <c r="D633" s="154"/>
      <c r="E633" s="194"/>
      <c r="F633" s="195"/>
    </row>
    <row r="634" spans="4:6">
      <c r="D634" s="154"/>
      <c r="E634" s="194"/>
      <c r="F634" s="195"/>
    </row>
    <row r="635" spans="4:6">
      <c r="D635" s="154"/>
      <c r="E635" s="194"/>
      <c r="F635" s="195"/>
    </row>
    <row r="636" spans="4:6">
      <c r="D636" s="154"/>
      <c r="E636" s="194"/>
      <c r="F636" s="195"/>
    </row>
    <row r="637" spans="4:6">
      <c r="D637" s="154"/>
      <c r="E637" s="194"/>
      <c r="F637" s="195"/>
    </row>
    <row r="638" spans="4:6">
      <c r="D638" s="154"/>
      <c r="E638" s="194"/>
      <c r="F638" s="195"/>
    </row>
    <row r="639" spans="4:6">
      <c r="D639" s="154"/>
      <c r="E639" s="194"/>
      <c r="F639" s="195"/>
    </row>
    <row r="640" spans="4:6">
      <c r="D640" s="154"/>
      <c r="E640" s="194"/>
      <c r="F640" s="195"/>
    </row>
    <row r="641" spans="1:6">
      <c r="D641" s="154"/>
      <c r="E641" s="194"/>
      <c r="F641" s="195"/>
    </row>
    <row r="642" spans="1:6">
      <c r="D642" s="154"/>
      <c r="E642" s="194"/>
      <c r="F642" s="195"/>
    </row>
    <row r="643" spans="1:6">
      <c r="D643" s="154"/>
      <c r="E643" s="194"/>
      <c r="F643" s="195"/>
    </row>
    <row r="644" spans="1:6">
      <c r="A644" s="127"/>
      <c r="B644" s="128"/>
      <c r="C644" s="127"/>
      <c r="D644" s="152"/>
      <c r="E644" s="202"/>
      <c r="F644" s="197"/>
    </row>
    <row r="645" spans="1:6">
      <c r="A645" s="129"/>
      <c r="B645" s="117" t="s">
        <v>1619</v>
      </c>
      <c r="C645" s="129"/>
      <c r="D645" s="153"/>
      <c r="E645" s="203"/>
      <c r="F645" s="200">
        <f>SUM(F588:F644)</f>
        <v>2947480.9000000004</v>
      </c>
    </row>
    <row r="646" spans="1:6">
      <c r="A646" s="219"/>
      <c r="B646" s="222"/>
    </row>
    <row r="647" spans="1:6">
      <c r="B647" s="119" t="s">
        <v>278</v>
      </c>
    </row>
    <row r="648" spans="1:6">
      <c r="B648" s="119"/>
    </row>
    <row r="649" spans="1:6">
      <c r="B649" s="119" t="s">
        <v>276</v>
      </c>
    </row>
    <row r="650" spans="1:6">
      <c r="B650" s="119"/>
    </row>
    <row r="651" spans="1:6">
      <c r="B651" s="119" t="s">
        <v>281</v>
      </c>
    </row>
    <row r="652" spans="1:6">
      <c r="B652" s="119"/>
    </row>
    <row r="653" spans="1:6">
      <c r="B653" s="119" t="s">
        <v>283</v>
      </c>
    </row>
    <row r="655" spans="1:6" ht="25.5">
      <c r="A655" s="118" t="s">
        <v>277</v>
      </c>
      <c r="B655" s="121" t="s">
        <v>285</v>
      </c>
      <c r="C655" s="219" t="s">
        <v>6</v>
      </c>
      <c r="D655" s="219">
        <v>190</v>
      </c>
      <c r="E655" s="221">
        <v>450</v>
      </c>
      <c r="F655" s="221">
        <f>D655*E655</f>
        <v>85500</v>
      </c>
    </row>
    <row r="656" spans="1:6">
      <c r="A656" s="219"/>
      <c r="B656" s="222"/>
    </row>
    <row r="657" spans="1:6">
      <c r="A657" s="118" t="s">
        <v>279</v>
      </c>
      <c r="B657" s="121" t="s">
        <v>1743</v>
      </c>
      <c r="C657" s="219" t="s">
        <v>6</v>
      </c>
      <c r="D657" s="219">
        <v>52.97</v>
      </c>
      <c r="E657" s="221">
        <v>450</v>
      </c>
      <c r="F657" s="221">
        <f>D657*E657</f>
        <v>23836.5</v>
      </c>
    </row>
    <row r="658" spans="1:6">
      <c r="A658" s="219"/>
      <c r="B658" s="222"/>
    </row>
    <row r="659" spans="1:6" ht="25.5">
      <c r="B659" s="119" t="s">
        <v>328</v>
      </c>
    </row>
    <row r="661" spans="1:6">
      <c r="A661" s="118">
        <v>7.3</v>
      </c>
      <c r="B661" s="121" t="s">
        <v>1744</v>
      </c>
      <c r="C661" s="219" t="s">
        <v>6</v>
      </c>
      <c r="D661" s="219">
        <v>554.54</v>
      </c>
      <c r="E661" s="221">
        <v>450</v>
      </c>
      <c r="F661" s="221">
        <f>D661*E661</f>
        <v>249542.99999999997</v>
      </c>
    </row>
    <row r="662" spans="1:6">
      <c r="A662" s="219"/>
      <c r="B662" s="222"/>
    </row>
    <row r="663" spans="1:6">
      <c r="A663" s="118">
        <v>7.4</v>
      </c>
      <c r="B663" s="121" t="s">
        <v>1620</v>
      </c>
      <c r="C663" s="219" t="s">
        <v>6</v>
      </c>
      <c r="D663" s="219">
        <v>10</v>
      </c>
      <c r="E663" s="221">
        <v>450</v>
      </c>
      <c r="F663" s="221">
        <f>D663*E663</f>
        <v>4500</v>
      </c>
    </row>
    <row r="664" spans="1:6">
      <c r="A664" s="219"/>
      <c r="B664" s="222"/>
    </row>
    <row r="665" spans="1:6" ht="76.5">
      <c r="B665" s="227" t="s">
        <v>1745</v>
      </c>
    </row>
    <row r="667" spans="1:6" ht="63.75">
      <c r="B667" s="119" t="s">
        <v>1746</v>
      </c>
    </row>
    <row r="669" spans="1:6" ht="25.5">
      <c r="A669" s="118">
        <v>7.5</v>
      </c>
      <c r="B669" s="121" t="s">
        <v>1747</v>
      </c>
      <c r="C669" s="219" t="s">
        <v>6</v>
      </c>
      <c r="D669" s="219">
        <v>165.95</v>
      </c>
      <c r="E669" s="221">
        <v>4000</v>
      </c>
      <c r="F669" s="221">
        <f>D669*E669</f>
        <v>663800</v>
      </c>
    </row>
    <row r="670" spans="1:6">
      <c r="A670" s="219"/>
      <c r="B670" s="222"/>
    </row>
    <row r="671" spans="1:6">
      <c r="A671" s="118">
        <v>7.6</v>
      </c>
      <c r="B671" s="121" t="s">
        <v>1748</v>
      </c>
      <c r="C671" s="219" t="s">
        <v>6</v>
      </c>
      <c r="D671" s="219">
        <v>23.81</v>
      </c>
      <c r="E671" s="221">
        <v>2500</v>
      </c>
      <c r="F671" s="221">
        <f>D671*E671</f>
        <v>59525</v>
      </c>
    </row>
    <row r="672" spans="1:6">
      <c r="A672" s="219"/>
      <c r="B672" s="222"/>
    </row>
    <row r="673" spans="1:6" ht="63.75">
      <c r="B673" s="227" t="s">
        <v>297</v>
      </c>
    </row>
    <row r="675" spans="1:6" ht="25.5">
      <c r="B675" s="119" t="s">
        <v>299</v>
      </c>
    </row>
    <row r="677" spans="1:6" ht="25.5">
      <c r="A677" s="118">
        <v>7.7</v>
      </c>
      <c r="B677" s="121" t="s">
        <v>301</v>
      </c>
      <c r="C677" s="219" t="s">
        <v>6</v>
      </c>
      <c r="D677" s="219">
        <v>554.54</v>
      </c>
      <c r="E677" s="221">
        <v>500</v>
      </c>
      <c r="F677" s="221">
        <f>D677*E677</f>
        <v>277270</v>
      </c>
    </row>
    <row r="678" spans="1:6">
      <c r="A678" s="219"/>
      <c r="B678" s="222"/>
    </row>
    <row r="679" spans="1:6">
      <c r="A679" s="118">
        <v>7.8</v>
      </c>
      <c r="B679" s="121" t="s">
        <v>1620</v>
      </c>
      <c r="C679" s="219" t="s">
        <v>6</v>
      </c>
      <c r="D679" s="219">
        <v>10</v>
      </c>
      <c r="E679" s="221">
        <v>500</v>
      </c>
      <c r="F679" s="221">
        <f>D679*E679</f>
        <v>5000</v>
      </c>
    </row>
    <row r="680" spans="1:6">
      <c r="A680" s="219"/>
      <c r="B680" s="222"/>
    </row>
    <row r="681" spans="1:6">
      <c r="A681" s="219"/>
      <c r="B681" s="222"/>
    </row>
    <row r="682" spans="1:6">
      <c r="A682" s="219"/>
      <c r="B682" s="222"/>
    </row>
    <row r="683" spans="1:6">
      <c r="A683" s="219"/>
      <c r="B683" s="222"/>
    </row>
    <row r="684" spans="1:6">
      <c r="A684" s="219"/>
      <c r="B684" s="222"/>
    </row>
    <row r="685" spans="1:6">
      <c r="A685" s="219"/>
      <c r="B685" s="222"/>
    </row>
    <row r="686" spans="1:6">
      <c r="A686" s="219"/>
      <c r="B686" s="222"/>
    </row>
    <row r="687" spans="1:6">
      <c r="A687" s="122"/>
      <c r="B687" s="123"/>
      <c r="C687" s="122"/>
      <c r="D687" s="150"/>
      <c r="E687" s="196"/>
      <c r="F687" s="197"/>
    </row>
    <row r="688" spans="1:6">
      <c r="A688" s="124"/>
      <c r="B688" s="117" t="s">
        <v>1604</v>
      </c>
      <c r="C688" s="124"/>
      <c r="D688" s="151"/>
      <c r="E688" s="199"/>
      <c r="F688" s="200">
        <f>SUM(F651:F686)</f>
        <v>1368974.5</v>
      </c>
    </row>
    <row r="689" spans="1:6">
      <c r="A689" s="219"/>
      <c r="B689" s="222"/>
    </row>
    <row r="690" spans="1:6">
      <c r="B690" s="119" t="s">
        <v>1749</v>
      </c>
    </row>
    <row r="692" spans="1:6" ht="38.25">
      <c r="B692" s="119" t="s">
        <v>1750</v>
      </c>
    </row>
    <row r="694" spans="1:6" ht="25.5">
      <c r="A694" s="118">
        <v>7.9</v>
      </c>
      <c r="B694" s="121" t="s">
        <v>1751</v>
      </c>
      <c r="C694" s="219" t="s">
        <v>6</v>
      </c>
      <c r="D694" s="219">
        <v>52.97</v>
      </c>
      <c r="E694" s="221">
        <v>3500</v>
      </c>
      <c r="F694" s="221">
        <f>D694*E694</f>
        <v>185395</v>
      </c>
    </row>
    <row r="695" spans="1:6">
      <c r="A695" s="219"/>
      <c r="B695" s="222"/>
    </row>
    <row r="696" spans="1:6">
      <c r="B696" s="119" t="s">
        <v>1752</v>
      </c>
    </row>
    <row r="698" spans="1:6" ht="25.5">
      <c r="A698" s="220">
        <v>7.1</v>
      </c>
      <c r="B698" s="121" t="s">
        <v>1753</v>
      </c>
      <c r="C698" s="219" t="s">
        <v>6</v>
      </c>
      <c r="D698" s="219">
        <v>52.97</v>
      </c>
      <c r="E698" s="221">
        <v>350</v>
      </c>
      <c r="F698" s="221">
        <f>D698*E698</f>
        <v>18539.5</v>
      </c>
    </row>
    <row r="699" spans="1:6">
      <c r="A699" s="219"/>
      <c r="B699" s="222"/>
    </row>
    <row r="700" spans="1:6">
      <c r="B700" s="119" t="s">
        <v>303</v>
      </c>
    </row>
    <row r="701" spans="1:6">
      <c r="B701" s="119"/>
    </row>
    <row r="702" spans="1:6">
      <c r="B702" s="119" t="s">
        <v>305</v>
      </c>
    </row>
    <row r="704" spans="1:6">
      <c r="A704" s="118">
        <v>7.11</v>
      </c>
      <c r="B704" s="121" t="s">
        <v>1754</v>
      </c>
      <c r="C704" s="219" t="s">
        <v>6</v>
      </c>
      <c r="D704" s="219">
        <v>13.27</v>
      </c>
      <c r="E704" s="221">
        <v>450</v>
      </c>
      <c r="F704" s="221">
        <f>D704*E704</f>
        <v>5971.5</v>
      </c>
    </row>
    <row r="705" spans="1:6">
      <c r="A705" s="219"/>
      <c r="B705" s="222"/>
    </row>
    <row r="706" spans="1:6">
      <c r="A706" s="118">
        <v>7.12</v>
      </c>
      <c r="B706" s="121" t="s">
        <v>1755</v>
      </c>
      <c r="C706" s="219" t="s">
        <v>43</v>
      </c>
      <c r="D706" s="219">
        <v>28</v>
      </c>
      <c r="E706" s="221">
        <v>100</v>
      </c>
      <c r="F706" s="221">
        <f>D706*E706</f>
        <v>2800</v>
      </c>
    </row>
    <row r="707" spans="1:6">
      <c r="A707" s="219"/>
      <c r="B707" s="222"/>
    </row>
    <row r="708" spans="1:6">
      <c r="A708" s="118">
        <v>7.13</v>
      </c>
      <c r="B708" s="121" t="s">
        <v>1756</v>
      </c>
      <c r="C708" s="219" t="s">
        <v>43</v>
      </c>
      <c r="D708" s="219">
        <v>26</v>
      </c>
      <c r="E708" s="221">
        <v>100</v>
      </c>
      <c r="F708" s="221">
        <f>D708*E708</f>
        <v>2600</v>
      </c>
    </row>
    <row r="709" spans="1:6">
      <c r="A709" s="219"/>
      <c r="B709" s="222"/>
    </row>
    <row r="710" spans="1:6">
      <c r="A710" s="118">
        <v>7.14</v>
      </c>
      <c r="B710" s="121" t="s">
        <v>1757</v>
      </c>
      <c r="C710" s="219" t="s">
        <v>43</v>
      </c>
      <c r="D710" s="219">
        <v>42</v>
      </c>
      <c r="E710" s="221">
        <v>100</v>
      </c>
      <c r="F710" s="221">
        <f>D710*E710</f>
        <v>4200</v>
      </c>
    </row>
    <row r="711" spans="1:6">
      <c r="A711" s="219"/>
      <c r="B711" s="222"/>
    </row>
    <row r="712" spans="1:6">
      <c r="A712" s="118">
        <v>7.15</v>
      </c>
      <c r="B712" s="121" t="s">
        <v>1758</v>
      </c>
      <c r="C712" s="219" t="s">
        <v>6</v>
      </c>
      <c r="D712" s="219">
        <v>99.61</v>
      </c>
      <c r="E712" s="221">
        <v>450</v>
      </c>
      <c r="F712" s="221">
        <f>D712*E712</f>
        <v>44824.5</v>
      </c>
    </row>
    <row r="713" spans="1:6">
      <c r="A713" s="219"/>
      <c r="B713" s="222"/>
    </row>
    <row r="714" spans="1:6">
      <c r="A714" s="118" t="s">
        <v>298</v>
      </c>
      <c r="B714" s="121" t="s">
        <v>1759</v>
      </c>
      <c r="C714" s="219" t="s">
        <v>6</v>
      </c>
      <c r="D714" s="219">
        <v>197.65</v>
      </c>
      <c r="E714" s="221">
        <v>450</v>
      </c>
      <c r="F714" s="221">
        <f>D714*E714</f>
        <v>88942.5</v>
      </c>
    </row>
    <row r="715" spans="1:6">
      <c r="A715" s="219"/>
      <c r="B715" s="222"/>
    </row>
    <row r="716" spans="1:6">
      <c r="A716" s="118" t="s">
        <v>300</v>
      </c>
      <c r="B716" s="121" t="s">
        <v>1760</v>
      </c>
      <c r="C716" s="219" t="s">
        <v>6</v>
      </c>
      <c r="D716" s="219">
        <v>8.43</v>
      </c>
      <c r="E716" s="221">
        <v>450</v>
      </c>
      <c r="F716" s="221">
        <f>D716*E716</f>
        <v>3793.5</v>
      </c>
    </row>
    <row r="717" spans="1:6">
      <c r="A717" s="219"/>
      <c r="B717" s="222"/>
    </row>
    <row r="718" spans="1:6" ht="25.5">
      <c r="B718" s="119" t="s">
        <v>1761</v>
      </c>
    </row>
    <row r="719" spans="1:6">
      <c r="B719" s="119"/>
    </row>
    <row r="720" spans="1:6">
      <c r="A720" s="118">
        <v>7.18</v>
      </c>
      <c r="B720" s="121" t="s">
        <v>1762</v>
      </c>
      <c r="C720" s="219" t="s">
        <v>6</v>
      </c>
      <c r="D720" s="219">
        <v>13.27</v>
      </c>
      <c r="E720" s="221">
        <v>2500</v>
      </c>
      <c r="F720" s="221">
        <f>D720*E720</f>
        <v>33175</v>
      </c>
    </row>
    <row r="721" spans="1:6">
      <c r="A721" s="219"/>
      <c r="B721" s="222"/>
    </row>
    <row r="722" spans="1:6">
      <c r="A722" s="118">
        <v>7.19</v>
      </c>
      <c r="B722" s="121" t="s">
        <v>1755</v>
      </c>
      <c r="C722" s="219" t="s">
        <v>43</v>
      </c>
      <c r="D722" s="219">
        <v>28</v>
      </c>
      <c r="E722" s="221">
        <v>250</v>
      </c>
      <c r="F722" s="221">
        <f>D722*E722</f>
        <v>7000</v>
      </c>
    </row>
    <row r="723" spans="1:6">
      <c r="A723" s="219"/>
      <c r="B723" s="222"/>
    </row>
    <row r="724" spans="1:6">
      <c r="A724" s="220">
        <v>7.2</v>
      </c>
      <c r="B724" s="121" t="s">
        <v>1756</v>
      </c>
      <c r="C724" s="219" t="s">
        <v>43</v>
      </c>
      <c r="D724" s="219">
        <v>26</v>
      </c>
      <c r="E724" s="221">
        <v>250</v>
      </c>
      <c r="F724" s="221">
        <f>D724*E724</f>
        <v>6500</v>
      </c>
    </row>
    <row r="725" spans="1:6">
      <c r="A725" s="219"/>
      <c r="B725" s="222"/>
    </row>
    <row r="726" spans="1:6">
      <c r="A726" s="118">
        <v>7.21</v>
      </c>
      <c r="B726" s="121" t="s">
        <v>1757</v>
      </c>
      <c r="C726" s="219" t="s">
        <v>43</v>
      </c>
      <c r="D726" s="219">
        <v>42</v>
      </c>
      <c r="E726" s="221">
        <v>250</v>
      </c>
      <c r="F726" s="221">
        <f>D726*E726</f>
        <v>10500</v>
      </c>
    </row>
    <row r="727" spans="1:6">
      <c r="A727" s="219"/>
      <c r="B727" s="222"/>
    </row>
    <row r="728" spans="1:6">
      <c r="A728" s="219"/>
      <c r="B728" s="222"/>
    </row>
    <row r="729" spans="1:6">
      <c r="A729" s="219"/>
      <c r="B729" s="222"/>
    </row>
    <row r="730" spans="1:6">
      <c r="A730" s="219"/>
      <c r="B730" s="222"/>
    </row>
    <row r="731" spans="1:6">
      <c r="A731" s="219"/>
      <c r="B731" s="222"/>
    </row>
    <row r="732" spans="1:6">
      <c r="A732" s="219"/>
      <c r="B732" s="222"/>
    </row>
    <row r="733" spans="1:6">
      <c r="A733" s="219"/>
      <c r="B733" s="222"/>
    </row>
    <row r="734" spans="1:6">
      <c r="A734" s="219"/>
      <c r="B734" s="222"/>
    </row>
    <row r="735" spans="1:6">
      <c r="A735" s="219"/>
      <c r="B735" s="222"/>
    </row>
    <row r="736" spans="1:6">
      <c r="A736" s="219"/>
      <c r="B736" s="222"/>
    </row>
    <row r="737" spans="1:6">
      <c r="A737" s="219"/>
      <c r="B737" s="222"/>
    </row>
    <row r="738" spans="1:6">
      <c r="A738" s="219"/>
      <c r="B738" s="222"/>
    </row>
    <row r="739" spans="1:6">
      <c r="A739" s="219"/>
      <c r="B739" s="222"/>
    </row>
    <row r="740" spans="1:6">
      <c r="A740" s="219"/>
      <c r="B740" s="222"/>
    </row>
    <row r="741" spans="1:6">
      <c r="A741" s="219"/>
      <c r="B741" s="222"/>
    </row>
    <row r="742" spans="1:6">
      <c r="A742" s="219"/>
      <c r="B742" s="222"/>
    </row>
    <row r="743" spans="1:6">
      <c r="A743" s="122"/>
      <c r="B743" s="123"/>
      <c r="C743" s="122"/>
      <c r="D743" s="150"/>
      <c r="E743" s="196"/>
      <c r="F743" s="197"/>
    </row>
    <row r="744" spans="1:6">
      <c r="A744" s="124"/>
      <c r="B744" s="117" t="s">
        <v>1604</v>
      </c>
      <c r="C744" s="124"/>
      <c r="D744" s="151"/>
      <c r="E744" s="199"/>
      <c r="F744" s="200">
        <f>SUM(F690:F742)</f>
        <v>414241.5</v>
      </c>
    </row>
    <row r="745" spans="1:6">
      <c r="A745" s="219"/>
      <c r="B745" s="222"/>
    </row>
    <row r="746" spans="1:6" ht="76.5">
      <c r="B746" s="227" t="s">
        <v>1763</v>
      </c>
    </row>
    <row r="748" spans="1:6" ht="76.5">
      <c r="B748" s="119" t="s">
        <v>1764</v>
      </c>
    </row>
    <row r="750" spans="1:6">
      <c r="A750" s="118">
        <v>7.22</v>
      </c>
      <c r="B750" s="121" t="s">
        <v>1765</v>
      </c>
      <c r="C750" s="219" t="s">
        <v>6</v>
      </c>
      <c r="D750" s="219">
        <v>99.61</v>
      </c>
      <c r="E750" s="221">
        <v>4000</v>
      </c>
      <c r="F750" s="221">
        <f>D750*E750</f>
        <v>398440</v>
      </c>
    </row>
    <row r="751" spans="1:6">
      <c r="A751" s="219"/>
      <c r="B751" s="222"/>
    </row>
    <row r="752" spans="1:6">
      <c r="A752" s="118">
        <v>7.23</v>
      </c>
      <c r="B752" s="121" t="s">
        <v>1766</v>
      </c>
      <c r="C752" s="219" t="s">
        <v>6</v>
      </c>
      <c r="D752" s="219">
        <v>32</v>
      </c>
      <c r="E752" s="221">
        <v>400</v>
      </c>
      <c r="F752" s="221">
        <f>D752*E752</f>
        <v>12800</v>
      </c>
    </row>
    <row r="753" spans="1:6">
      <c r="A753" s="219"/>
      <c r="B753" s="222"/>
    </row>
    <row r="754" spans="1:6" ht="76.5">
      <c r="B754" s="119" t="s">
        <v>1767</v>
      </c>
    </row>
    <row r="756" spans="1:6" ht="25.5">
      <c r="A756" s="118">
        <v>7.24</v>
      </c>
      <c r="B756" s="121" t="s">
        <v>1768</v>
      </c>
      <c r="C756" s="219" t="s">
        <v>6</v>
      </c>
      <c r="D756" s="219">
        <v>197.65</v>
      </c>
      <c r="E756" s="221">
        <v>5500</v>
      </c>
      <c r="F756" s="221">
        <f>D756*E756</f>
        <v>1087075</v>
      </c>
    </row>
    <row r="757" spans="1:6">
      <c r="A757" s="219"/>
      <c r="B757" s="222"/>
    </row>
    <row r="758" spans="1:6">
      <c r="B758" s="119" t="s">
        <v>1769</v>
      </c>
    </row>
    <row r="760" spans="1:6" ht="25.5">
      <c r="A760" s="118">
        <v>7.25</v>
      </c>
      <c r="B760" s="121" t="s">
        <v>1770</v>
      </c>
      <c r="C760" s="219" t="s">
        <v>43</v>
      </c>
      <c r="D760" s="219">
        <v>118.8</v>
      </c>
      <c r="E760" s="221">
        <v>700</v>
      </c>
      <c r="F760" s="221">
        <f>D760*E760</f>
        <v>83160</v>
      </c>
    </row>
    <row r="761" spans="1:6">
      <c r="A761" s="219"/>
      <c r="B761" s="222"/>
    </row>
    <row r="762" spans="1:6">
      <c r="B762" s="119" t="s">
        <v>1771</v>
      </c>
    </row>
    <row r="763" spans="1:6">
      <c r="B763" s="119"/>
    </row>
    <row r="764" spans="1:6" ht="25.5">
      <c r="A764" s="118">
        <v>7.26</v>
      </c>
      <c r="B764" s="121" t="s">
        <v>1772</v>
      </c>
      <c r="C764" s="219" t="s">
        <v>6</v>
      </c>
      <c r="D764" s="219">
        <v>197.65</v>
      </c>
      <c r="E764" s="221">
        <v>400</v>
      </c>
      <c r="F764" s="221">
        <f>D764*E764</f>
        <v>79060</v>
      </c>
    </row>
    <row r="765" spans="1:6">
      <c r="A765" s="219"/>
      <c r="B765" s="222"/>
    </row>
    <row r="766" spans="1:6" ht="38.25">
      <c r="B766" s="119" t="s">
        <v>1773</v>
      </c>
    </row>
    <row r="768" spans="1:6">
      <c r="A768" s="118">
        <v>7.27</v>
      </c>
      <c r="B768" s="121" t="s">
        <v>1774</v>
      </c>
      <c r="C768" s="219" t="s">
        <v>6</v>
      </c>
      <c r="D768" s="219">
        <v>8.43</v>
      </c>
      <c r="E768" s="221">
        <v>2500</v>
      </c>
      <c r="F768" s="221">
        <f>D768*E768</f>
        <v>21075</v>
      </c>
    </row>
    <row r="769" spans="1:6">
      <c r="A769" s="219"/>
      <c r="B769" s="222"/>
    </row>
    <row r="770" spans="1:6">
      <c r="A770" s="118">
        <v>7.28</v>
      </c>
      <c r="B770" s="121" t="s">
        <v>1775</v>
      </c>
      <c r="C770" s="219" t="s">
        <v>43</v>
      </c>
      <c r="D770" s="219">
        <v>11.76</v>
      </c>
      <c r="E770" s="221">
        <v>250</v>
      </c>
      <c r="F770" s="221">
        <f>D770*E770</f>
        <v>2940</v>
      </c>
    </row>
    <row r="771" spans="1:6">
      <c r="A771" s="219"/>
      <c r="B771" s="222"/>
    </row>
    <row r="772" spans="1:6" ht="38.25">
      <c r="B772" s="119" t="s">
        <v>1776</v>
      </c>
    </row>
    <row r="774" spans="1:6">
      <c r="A774" s="118">
        <v>7.29</v>
      </c>
      <c r="B774" s="121" t="s">
        <v>1777</v>
      </c>
      <c r="C774" s="219" t="s">
        <v>6</v>
      </c>
      <c r="D774" s="219">
        <v>10</v>
      </c>
      <c r="E774" s="221">
        <v>350</v>
      </c>
      <c r="F774" s="221">
        <f>D774*E774</f>
        <v>3500</v>
      </c>
    </row>
    <row r="775" spans="1:6">
      <c r="C775" s="219"/>
      <c r="D775" s="219"/>
    </row>
    <row r="776" spans="1:6">
      <c r="C776" s="219"/>
      <c r="D776" s="219"/>
    </row>
    <row r="777" spans="1:6">
      <c r="C777" s="219"/>
      <c r="D777" s="219"/>
    </row>
    <row r="778" spans="1:6">
      <c r="C778" s="219"/>
      <c r="D778" s="219"/>
    </row>
    <row r="779" spans="1:6">
      <c r="C779" s="219"/>
      <c r="D779" s="219"/>
    </row>
    <row r="780" spans="1:6">
      <c r="C780" s="219"/>
      <c r="D780" s="219"/>
    </row>
    <row r="781" spans="1:6">
      <c r="C781" s="219"/>
      <c r="D781" s="219"/>
    </row>
    <row r="782" spans="1:6">
      <c r="A782" s="219"/>
      <c r="B782" s="222"/>
    </row>
    <row r="783" spans="1:6">
      <c r="A783" s="122"/>
      <c r="B783" s="123"/>
      <c r="C783" s="122"/>
      <c r="D783" s="150"/>
      <c r="E783" s="196"/>
      <c r="F783" s="197"/>
    </row>
    <row r="784" spans="1:6">
      <c r="A784" s="124"/>
      <c r="B784" s="117" t="s">
        <v>1604</v>
      </c>
      <c r="C784" s="124"/>
      <c r="D784" s="151"/>
      <c r="E784" s="199"/>
      <c r="F784" s="200">
        <f>SUM(F746:F782)</f>
        <v>1688050</v>
      </c>
    </row>
    <row r="785" spans="1:6">
      <c r="C785" s="219"/>
      <c r="D785" s="219"/>
    </row>
    <row r="786" spans="1:6">
      <c r="B786" s="119" t="s">
        <v>326</v>
      </c>
    </row>
    <row r="788" spans="1:6" ht="25.5">
      <c r="B788" s="119" t="s">
        <v>328</v>
      </c>
    </row>
    <row r="790" spans="1:6">
      <c r="A790" s="118">
        <v>7.3</v>
      </c>
      <c r="B790" s="121" t="s">
        <v>1778</v>
      </c>
      <c r="C790" s="219" t="s">
        <v>6</v>
      </c>
      <c r="D790" s="219">
        <v>20.97</v>
      </c>
      <c r="E790" s="221">
        <v>450</v>
      </c>
      <c r="F790" s="221">
        <f>D790*E790</f>
        <v>9436.5</v>
      </c>
    </row>
    <row r="791" spans="1:6">
      <c r="A791" s="219"/>
      <c r="B791" s="222"/>
    </row>
    <row r="792" spans="1:6" ht="76.5">
      <c r="B792" s="119" t="s">
        <v>332</v>
      </c>
    </row>
    <row r="794" spans="1:6">
      <c r="A794" s="118">
        <v>7.31</v>
      </c>
      <c r="B794" s="121" t="s">
        <v>334</v>
      </c>
      <c r="C794" s="219" t="s">
        <v>6</v>
      </c>
      <c r="D794" s="219">
        <v>207.2</v>
      </c>
      <c r="E794" s="221">
        <v>3200</v>
      </c>
      <c r="F794" s="221">
        <f>D794*E794</f>
        <v>663040</v>
      </c>
    </row>
    <row r="795" spans="1:6">
      <c r="A795" s="219"/>
      <c r="B795" s="222"/>
    </row>
    <row r="796" spans="1:6">
      <c r="B796" s="119" t="s">
        <v>1779</v>
      </c>
    </row>
    <row r="798" spans="1:6">
      <c r="A798" s="118">
        <v>7.32</v>
      </c>
      <c r="B798" s="121" t="s">
        <v>1780</v>
      </c>
      <c r="C798" s="219" t="s">
        <v>43</v>
      </c>
      <c r="D798" s="219">
        <v>255.77</v>
      </c>
      <c r="E798" s="221">
        <v>400</v>
      </c>
      <c r="F798" s="221">
        <f>D798*E798</f>
        <v>102308</v>
      </c>
    </row>
    <row r="799" spans="1:6">
      <c r="A799" s="219"/>
      <c r="B799" s="222"/>
    </row>
    <row r="800" spans="1:6" ht="38.25">
      <c r="B800" s="119" t="s">
        <v>1781</v>
      </c>
    </row>
    <row r="802" spans="1:6">
      <c r="A802" s="118">
        <v>7.33</v>
      </c>
      <c r="B802" s="121" t="s">
        <v>1782</v>
      </c>
      <c r="C802" s="219" t="s">
        <v>6</v>
      </c>
      <c r="D802" s="219">
        <v>84.79</v>
      </c>
      <c r="E802" s="221">
        <v>5500</v>
      </c>
      <c r="F802" s="221">
        <f>D802*E802</f>
        <v>466345.00000000006</v>
      </c>
    </row>
    <row r="803" spans="1:6">
      <c r="A803" s="219"/>
      <c r="B803" s="222"/>
    </row>
    <row r="804" spans="1:6" ht="25.5">
      <c r="B804" s="119" t="s">
        <v>340</v>
      </c>
    </row>
    <row r="806" spans="1:6">
      <c r="A806" s="118">
        <v>7.34</v>
      </c>
      <c r="B806" s="121" t="s">
        <v>342</v>
      </c>
      <c r="C806" s="219" t="s">
        <v>6</v>
      </c>
      <c r="D806" s="219">
        <v>20.97</v>
      </c>
      <c r="E806" s="221">
        <v>500</v>
      </c>
      <c r="F806" s="221">
        <f>D806*E806</f>
        <v>10485</v>
      </c>
    </row>
    <row r="807" spans="1:6">
      <c r="A807" s="219"/>
      <c r="B807" s="222"/>
    </row>
    <row r="808" spans="1:6">
      <c r="A808" s="118">
        <v>7.35</v>
      </c>
      <c r="B808" s="121" t="s">
        <v>1783</v>
      </c>
      <c r="C808" s="219" t="s">
        <v>6</v>
      </c>
      <c r="D808" s="219">
        <v>207.2</v>
      </c>
      <c r="E808" s="221">
        <v>500</v>
      </c>
      <c r="F808" s="221">
        <f>D808*E808</f>
        <v>103600</v>
      </c>
    </row>
    <row r="809" spans="1:6">
      <c r="A809" s="219"/>
      <c r="B809" s="222"/>
    </row>
    <row r="810" spans="1:6" ht="25.5">
      <c r="B810" s="119" t="s">
        <v>1784</v>
      </c>
    </row>
    <row r="812" spans="1:6">
      <c r="A812" s="118">
        <v>7.36</v>
      </c>
      <c r="B812" s="121" t="s">
        <v>1785</v>
      </c>
      <c r="C812" s="219" t="s">
        <v>6</v>
      </c>
      <c r="D812" s="219">
        <v>84.79</v>
      </c>
      <c r="E812" s="221">
        <v>500</v>
      </c>
      <c r="F812" s="221">
        <f>D812*E812</f>
        <v>42395</v>
      </c>
    </row>
    <row r="813" spans="1:6">
      <c r="A813" s="219"/>
      <c r="B813" s="222"/>
    </row>
    <row r="814" spans="1:6">
      <c r="A814" s="219"/>
      <c r="B814" s="222"/>
    </row>
    <row r="815" spans="1:6">
      <c r="A815" s="219"/>
      <c r="B815" s="222"/>
    </row>
    <row r="816" spans="1:6">
      <c r="A816" s="219"/>
      <c r="B816" s="222"/>
    </row>
    <row r="817" spans="1:2">
      <c r="A817" s="219"/>
      <c r="B817" s="222"/>
    </row>
    <row r="818" spans="1:2">
      <c r="A818" s="219"/>
      <c r="B818" s="222"/>
    </row>
    <row r="819" spans="1:2">
      <c r="A819" s="219"/>
      <c r="B819" s="222"/>
    </row>
    <row r="820" spans="1:2">
      <c r="A820" s="219"/>
      <c r="B820" s="222"/>
    </row>
    <row r="821" spans="1:2">
      <c r="A821" s="219"/>
      <c r="B821" s="222"/>
    </row>
    <row r="822" spans="1:2">
      <c r="A822" s="219"/>
      <c r="B822" s="222"/>
    </row>
    <row r="823" spans="1:2">
      <c r="A823" s="219"/>
      <c r="B823" s="222"/>
    </row>
    <row r="824" spans="1:2">
      <c r="A824" s="219"/>
      <c r="B824" s="222"/>
    </row>
    <row r="825" spans="1:2">
      <c r="A825" s="219"/>
      <c r="B825" s="222"/>
    </row>
    <row r="826" spans="1:2">
      <c r="A826" s="219"/>
      <c r="B826" s="222"/>
    </row>
    <row r="827" spans="1:2">
      <c r="A827" s="219"/>
      <c r="B827" s="222"/>
    </row>
    <row r="828" spans="1:2">
      <c r="A828" s="219"/>
      <c r="B828" s="222"/>
    </row>
    <row r="829" spans="1:2">
      <c r="A829" s="219"/>
      <c r="B829" s="222"/>
    </row>
    <row r="830" spans="1:2">
      <c r="A830" s="219"/>
      <c r="B830" s="222"/>
    </row>
    <row r="831" spans="1:2">
      <c r="A831" s="219"/>
      <c r="B831" s="222"/>
    </row>
    <row r="832" spans="1:2">
      <c r="A832" s="219"/>
      <c r="B832" s="222"/>
    </row>
    <row r="833" spans="1:6">
      <c r="A833" s="219"/>
      <c r="B833" s="222"/>
    </row>
    <row r="834" spans="1:6">
      <c r="A834" s="219"/>
      <c r="B834" s="222"/>
    </row>
    <row r="835" spans="1:6">
      <c r="A835" s="122"/>
      <c r="B835" s="123"/>
      <c r="C835" s="122"/>
      <c r="D835" s="150"/>
      <c r="E835" s="196"/>
      <c r="F835" s="197"/>
    </row>
    <row r="836" spans="1:6">
      <c r="A836" s="124"/>
      <c r="B836" s="117" t="s">
        <v>1604</v>
      </c>
      <c r="C836" s="124"/>
      <c r="D836" s="151"/>
      <c r="E836" s="199"/>
      <c r="F836" s="200">
        <f>SUM(F786:F834)</f>
        <v>1397609.5</v>
      </c>
    </row>
    <row r="837" spans="1:6">
      <c r="D837" s="154"/>
      <c r="E837" s="194"/>
      <c r="F837" s="195"/>
    </row>
    <row r="838" spans="1:6">
      <c r="B838" s="119" t="s">
        <v>1621</v>
      </c>
      <c r="D838" s="154"/>
      <c r="E838" s="194"/>
      <c r="F838" s="195"/>
    </row>
    <row r="839" spans="1:6">
      <c r="D839" s="154"/>
      <c r="E839" s="194"/>
      <c r="F839" s="195"/>
    </row>
    <row r="840" spans="1:6">
      <c r="D840" s="154"/>
      <c r="E840" s="194"/>
      <c r="F840" s="195"/>
    </row>
    <row r="841" spans="1:6" ht="25.5">
      <c r="B841" s="121" t="s">
        <v>1605</v>
      </c>
      <c r="C841" s="120" t="s">
        <v>1607</v>
      </c>
      <c r="D841" s="154"/>
      <c r="E841" s="194"/>
      <c r="F841" s="195"/>
    </row>
    <row r="842" spans="1:6">
      <c r="D842" s="154"/>
      <c r="E842" s="194"/>
      <c r="F842" s="195"/>
    </row>
    <row r="843" spans="1:6">
      <c r="D843" s="154"/>
      <c r="E843" s="194"/>
      <c r="F843" s="195"/>
    </row>
    <row r="844" spans="1:6">
      <c r="C844" s="118">
        <v>14</v>
      </c>
      <c r="D844" s="154"/>
      <c r="E844" s="194"/>
      <c r="F844" s="195">
        <f>F688</f>
        <v>1368974.5</v>
      </c>
    </row>
    <row r="845" spans="1:6">
      <c r="D845" s="154"/>
      <c r="E845" s="194"/>
      <c r="F845" s="195"/>
    </row>
    <row r="846" spans="1:6">
      <c r="D846" s="154"/>
      <c r="E846" s="194"/>
      <c r="F846" s="195"/>
    </row>
    <row r="847" spans="1:6">
      <c r="C847" s="118">
        <v>15</v>
      </c>
      <c r="D847" s="154"/>
      <c r="E847" s="194"/>
      <c r="F847" s="195">
        <f>F744</f>
        <v>414241.5</v>
      </c>
    </row>
    <row r="848" spans="1:6">
      <c r="D848" s="154"/>
      <c r="E848" s="194"/>
      <c r="F848" s="195"/>
    </row>
    <row r="849" spans="3:6">
      <c r="D849" s="154"/>
      <c r="E849" s="194"/>
      <c r="F849" s="195"/>
    </row>
    <row r="850" spans="3:6">
      <c r="C850" s="118">
        <v>16</v>
      </c>
      <c r="D850" s="154"/>
      <c r="E850" s="194"/>
      <c r="F850" s="195">
        <f>F784</f>
        <v>1688050</v>
      </c>
    </row>
    <row r="851" spans="3:6">
      <c r="D851" s="154"/>
      <c r="E851" s="194"/>
      <c r="F851" s="195"/>
    </row>
    <row r="852" spans="3:6">
      <c r="D852" s="154"/>
      <c r="E852" s="194"/>
      <c r="F852" s="195"/>
    </row>
    <row r="853" spans="3:6">
      <c r="C853" s="118">
        <v>17</v>
      </c>
      <c r="D853" s="154"/>
      <c r="E853" s="194"/>
      <c r="F853" s="195">
        <f>F836</f>
        <v>1397609.5</v>
      </c>
    </row>
    <row r="854" spans="3:6">
      <c r="D854" s="154"/>
      <c r="E854" s="194"/>
      <c r="F854" s="195"/>
    </row>
    <row r="855" spans="3:6">
      <c r="D855" s="154"/>
      <c r="E855" s="194"/>
      <c r="F855" s="195"/>
    </row>
    <row r="856" spans="3:6">
      <c r="D856" s="154"/>
      <c r="E856" s="194"/>
      <c r="F856" s="195"/>
    </row>
    <row r="857" spans="3:6">
      <c r="D857" s="154"/>
      <c r="E857" s="194"/>
      <c r="F857" s="195"/>
    </row>
    <row r="858" spans="3:6">
      <c r="D858" s="154"/>
      <c r="E858" s="194"/>
      <c r="F858" s="195"/>
    </row>
    <row r="859" spans="3:6">
      <c r="D859" s="154"/>
      <c r="E859" s="194"/>
      <c r="F859" s="195"/>
    </row>
    <row r="860" spans="3:6">
      <c r="D860" s="154"/>
      <c r="E860" s="194"/>
      <c r="F860" s="195"/>
    </row>
    <row r="861" spans="3:6">
      <c r="D861" s="154"/>
      <c r="E861" s="194"/>
      <c r="F861" s="195"/>
    </row>
    <row r="862" spans="3:6">
      <c r="D862" s="154"/>
      <c r="E862" s="194"/>
      <c r="F862" s="195"/>
    </row>
    <row r="863" spans="3:6">
      <c r="D863" s="154"/>
      <c r="E863" s="194"/>
      <c r="F863" s="195"/>
    </row>
    <row r="864" spans="3:6">
      <c r="D864" s="154"/>
      <c r="E864" s="194"/>
      <c r="F864" s="195"/>
    </row>
    <row r="865" spans="4:6">
      <c r="D865" s="154"/>
      <c r="E865" s="194"/>
      <c r="F865" s="195"/>
    </row>
    <row r="866" spans="4:6">
      <c r="D866" s="154"/>
      <c r="E866" s="194"/>
      <c r="F866" s="195"/>
    </row>
    <row r="867" spans="4:6">
      <c r="D867" s="154"/>
      <c r="E867" s="194"/>
      <c r="F867" s="195"/>
    </row>
    <row r="868" spans="4:6">
      <c r="D868" s="154"/>
      <c r="E868" s="194"/>
      <c r="F868" s="195"/>
    </row>
    <row r="869" spans="4:6">
      <c r="D869" s="154"/>
      <c r="E869" s="194"/>
      <c r="F869" s="195"/>
    </row>
    <row r="870" spans="4:6">
      <c r="D870" s="154"/>
      <c r="E870" s="194"/>
      <c r="F870" s="195"/>
    </row>
    <row r="871" spans="4:6">
      <c r="D871" s="154"/>
      <c r="E871" s="194"/>
      <c r="F871" s="195"/>
    </row>
    <row r="872" spans="4:6">
      <c r="D872" s="154"/>
      <c r="E872" s="194"/>
      <c r="F872" s="195"/>
    </row>
    <row r="873" spans="4:6">
      <c r="D873" s="154"/>
      <c r="E873" s="194"/>
      <c r="F873" s="195"/>
    </row>
    <row r="874" spans="4:6">
      <c r="D874" s="154"/>
      <c r="E874" s="194"/>
      <c r="F874" s="195"/>
    </row>
    <row r="875" spans="4:6">
      <c r="D875" s="154"/>
      <c r="E875" s="194"/>
      <c r="F875" s="195"/>
    </row>
    <row r="876" spans="4:6">
      <c r="D876" s="154"/>
      <c r="E876" s="194"/>
      <c r="F876" s="195"/>
    </row>
    <row r="877" spans="4:6">
      <c r="D877" s="154"/>
      <c r="E877" s="194"/>
      <c r="F877" s="195"/>
    </row>
    <row r="878" spans="4:6">
      <c r="D878" s="154"/>
      <c r="E878" s="194"/>
      <c r="F878" s="195"/>
    </row>
    <row r="879" spans="4:6">
      <c r="D879" s="154"/>
      <c r="E879" s="194"/>
      <c r="F879" s="195"/>
    </row>
    <row r="880" spans="4:6">
      <c r="D880" s="154"/>
      <c r="E880" s="194"/>
      <c r="F880" s="195"/>
    </row>
    <row r="881" spans="1:8">
      <c r="D881" s="154"/>
      <c r="E881" s="194"/>
      <c r="F881" s="195"/>
    </row>
    <row r="882" spans="1:8">
      <c r="D882" s="154"/>
      <c r="E882" s="194"/>
      <c r="F882" s="195"/>
    </row>
    <row r="883" spans="1:8">
      <c r="D883" s="154"/>
      <c r="E883" s="194"/>
      <c r="F883" s="195"/>
    </row>
    <row r="884" spans="1:8">
      <c r="D884" s="154"/>
      <c r="E884" s="194"/>
      <c r="F884" s="195"/>
    </row>
    <row r="885" spans="1:8">
      <c r="D885" s="154"/>
      <c r="E885" s="194"/>
      <c r="F885" s="195"/>
    </row>
    <row r="886" spans="1:8">
      <c r="D886" s="154"/>
      <c r="E886" s="194"/>
      <c r="F886" s="195"/>
    </row>
    <row r="887" spans="1:8">
      <c r="D887" s="154"/>
      <c r="E887" s="194"/>
      <c r="F887" s="195"/>
    </row>
    <row r="888" spans="1:8">
      <c r="D888" s="154"/>
      <c r="E888" s="194"/>
      <c r="F888" s="195"/>
    </row>
    <row r="889" spans="1:8">
      <c r="D889" s="154"/>
      <c r="E889" s="194"/>
      <c r="F889" s="195"/>
    </row>
    <row r="890" spans="1:8">
      <c r="D890" s="154"/>
      <c r="E890" s="194"/>
      <c r="F890" s="195"/>
    </row>
    <row r="891" spans="1:8">
      <c r="D891" s="154"/>
      <c r="E891" s="194"/>
      <c r="F891" s="195"/>
    </row>
    <row r="892" spans="1:8">
      <c r="D892" s="154"/>
      <c r="E892" s="194"/>
      <c r="F892" s="195"/>
    </row>
    <row r="893" spans="1:8">
      <c r="A893" s="122"/>
      <c r="B893" s="123"/>
      <c r="C893" s="122"/>
      <c r="D893" s="150"/>
      <c r="E893" s="185"/>
      <c r="F893" s="197"/>
    </row>
    <row r="894" spans="1:8">
      <c r="A894" s="124"/>
      <c r="B894" s="117" t="s">
        <v>1622</v>
      </c>
      <c r="C894" s="124"/>
      <c r="D894" s="151"/>
      <c r="E894" s="201"/>
      <c r="F894" s="200">
        <f>SUM(F841:F892)</f>
        <v>4868875.5</v>
      </c>
      <c r="H894" s="204"/>
    </row>
    <row r="895" spans="1:8">
      <c r="A895" s="219"/>
      <c r="B895" s="222"/>
    </row>
    <row r="896" spans="1:8">
      <c r="B896" s="119" t="s">
        <v>347</v>
      </c>
    </row>
    <row r="897" spans="1:6">
      <c r="B897" s="119"/>
    </row>
    <row r="898" spans="1:6">
      <c r="B898" s="119" t="s">
        <v>345</v>
      </c>
    </row>
    <row r="899" spans="1:6">
      <c r="B899" s="119"/>
    </row>
    <row r="900" spans="1:6">
      <c r="B900" s="119" t="s">
        <v>281</v>
      </c>
    </row>
    <row r="902" spans="1:6" ht="25.5">
      <c r="B902" s="119" t="s">
        <v>351</v>
      </c>
    </row>
    <row r="904" spans="1:6">
      <c r="A904" s="118" t="s">
        <v>346</v>
      </c>
      <c r="B904" s="121" t="s">
        <v>1786</v>
      </c>
      <c r="C904" s="219" t="s">
        <v>6</v>
      </c>
      <c r="D904" s="219">
        <v>401.3</v>
      </c>
      <c r="E904" s="221">
        <v>450</v>
      </c>
      <c r="F904" s="221">
        <f>D904*E904</f>
        <v>180585</v>
      </c>
    </row>
    <row r="905" spans="1:6">
      <c r="A905" s="219"/>
      <c r="B905" s="222"/>
    </row>
    <row r="906" spans="1:6">
      <c r="A906" s="118" t="s">
        <v>348</v>
      </c>
      <c r="B906" s="121" t="s">
        <v>1620</v>
      </c>
      <c r="C906" s="219" t="s">
        <v>6</v>
      </c>
      <c r="D906" s="219">
        <v>9</v>
      </c>
      <c r="E906" s="221">
        <v>450</v>
      </c>
      <c r="F906" s="221">
        <f>D906*E906</f>
        <v>4050</v>
      </c>
    </row>
    <row r="907" spans="1:6">
      <c r="A907" s="219"/>
      <c r="B907" s="222"/>
    </row>
    <row r="908" spans="1:6" ht="25.5">
      <c r="A908" s="118" t="s">
        <v>349</v>
      </c>
      <c r="B908" s="121" t="s">
        <v>1787</v>
      </c>
      <c r="C908" s="219" t="s">
        <v>6</v>
      </c>
      <c r="D908" s="219">
        <v>7</v>
      </c>
      <c r="E908" s="221">
        <v>450</v>
      </c>
      <c r="F908" s="221">
        <f>D908*E908</f>
        <v>3150</v>
      </c>
    </row>
    <row r="909" spans="1:6">
      <c r="A909" s="219"/>
      <c r="B909" s="222"/>
    </row>
    <row r="910" spans="1:6">
      <c r="A910" s="118" t="s">
        <v>350</v>
      </c>
      <c r="B910" s="121" t="s">
        <v>1788</v>
      </c>
      <c r="C910" s="219" t="s">
        <v>6</v>
      </c>
      <c r="D910" s="219">
        <v>259.14</v>
      </c>
      <c r="E910" s="221">
        <v>450</v>
      </c>
      <c r="F910" s="221">
        <f>D910*E910</f>
        <v>116613</v>
      </c>
    </row>
    <row r="911" spans="1:6">
      <c r="A911" s="219"/>
      <c r="B911" s="222"/>
    </row>
    <row r="912" spans="1:6">
      <c r="B912" s="119" t="s">
        <v>1749</v>
      </c>
    </row>
    <row r="914" spans="1:6" ht="38.25">
      <c r="B914" s="119" t="s">
        <v>1750</v>
      </c>
    </row>
    <row r="916" spans="1:6" ht="25.5">
      <c r="A916" s="118" t="s">
        <v>352</v>
      </c>
      <c r="B916" s="121" t="s">
        <v>1751</v>
      </c>
      <c r="C916" s="219" t="s">
        <v>6</v>
      </c>
      <c r="D916" s="219">
        <v>259.14</v>
      </c>
      <c r="E916" s="221">
        <v>3500</v>
      </c>
      <c r="F916" s="221">
        <f>D916*E916</f>
        <v>906990</v>
      </c>
    </row>
    <row r="917" spans="1:6">
      <c r="A917" s="219"/>
      <c r="B917" s="222"/>
    </row>
    <row r="918" spans="1:6">
      <c r="B918" s="119" t="s">
        <v>1752</v>
      </c>
    </row>
    <row r="920" spans="1:6" ht="25.5">
      <c r="A920" s="118" t="s">
        <v>354</v>
      </c>
      <c r="B920" s="121" t="s">
        <v>1753</v>
      </c>
      <c r="C920" s="219" t="s">
        <v>6</v>
      </c>
      <c r="D920" s="219">
        <v>259.14</v>
      </c>
      <c r="E920" s="221">
        <v>350</v>
      </c>
      <c r="F920" s="221">
        <f>D920*E920</f>
        <v>90699</v>
      </c>
    </row>
    <row r="921" spans="1:6">
      <c r="A921" s="219"/>
      <c r="B921" s="223"/>
    </row>
    <row r="922" spans="1:6" ht="38.25">
      <c r="B922" s="119" t="s">
        <v>1789</v>
      </c>
    </row>
    <row r="924" spans="1:6" ht="25.5">
      <c r="A924" s="118" t="s">
        <v>356</v>
      </c>
      <c r="B924" s="121" t="s">
        <v>1790</v>
      </c>
      <c r="C924" s="219" t="s">
        <v>6</v>
      </c>
      <c r="D924" s="219">
        <v>401.3</v>
      </c>
      <c r="E924" s="221">
        <v>500</v>
      </c>
      <c r="F924" s="221">
        <f>D924*E924</f>
        <v>200650</v>
      </c>
    </row>
    <row r="925" spans="1:6">
      <c r="A925" s="219"/>
      <c r="B925" s="222"/>
    </row>
    <row r="926" spans="1:6">
      <c r="A926" s="118" t="s">
        <v>358</v>
      </c>
      <c r="B926" s="121" t="s">
        <v>1620</v>
      </c>
      <c r="C926" s="219" t="s">
        <v>6</v>
      </c>
      <c r="D926" s="219">
        <v>9</v>
      </c>
      <c r="E926" s="221">
        <v>500</v>
      </c>
      <c r="F926" s="221">
        <f>D926*E926</f>
        <v>4500</v>
      </c>
    </row>
    <row r="927" spans="1:6">
      <c r="A927" s="219"/>
      <c r="B927" s="222"/>
    </row>
    <row r="928" spans="1:6" ht="25.5">
      <c r="A928" s="118" t="s">
        <v>360</v>
      </c>
      <c r="B928" s="121" t="s">
        <v>1787</v>
      </c>
      <c r="C928" s="219" t="s">
        <v>6</v>
      </c>
      <c r="D928" s="219">
        <v>7</v>
      </c>
      <c r="E928" s="221">
        <v>500</v>
      </c>
      <c r="F928" s="221">
        <f>D928*E928</f>
        <v>3500</v>
      </c>
    </row>
    <row r="929" spans="1:6">
      <c r="A929" s="219"/>
      <c r="B929" s="223"/>
    </row>
    <row r="930" spans="1:6">
      <c r="B930" s="119" t="s">
        <v>303</v>
      </c>
    </row>
    <row r="932" spans="1:6">
      <c r="B932" s="119" t="s">
        <v>305</v>
      </c>
    </row>
    <row r="934" spans="1:6">
      <c r="A934" s="118" t="s">
        <v>362</v>
      </c>
      <c r="B934" s="121" t="s">
        <v>1754</v>
      </c>
      <c r="C934" s="219" t="s">
        <v>6</v>
      </c>
      <c r="D934" s="219">
        <v>108.63</v>
      </c>
      <c r="E934" s="221">
        <v>450</v>
      </c>
      <c r="F934" s="221">
        <f>D934*E934</f>
        <v>48883.5</v>
      </c>
    </row>
    <row r="935" spans="1:6">
      <c r="A935" s="219"/>
      <c r="B935" s="222"/>
    </row>
    <row r="936" spans="1:6">
      <c r="A936" s="118" t="s">
        <v>364</v>
      </c>
      <c r="B936" s="121" t="s">
        <v>1755</v>
      </c>
      <c r="C936" s="219" t="s">
        <v>43</v>
      </c>
      <c r="D936" s="219">
        <v>31</v>
      </c>
      <c r="E936" s="221">
        <v>100</v>
      </c>
      <c r="F936" s="221">
        <f>D936*E936</f>
        <v>3100</v>
      </c>
    </row>
    <row r="937" spans="1:6">
      <c r="A937" s="219"/>
      <c r="B937" s="222"/>
    </row>
    <row r="938" spans="1:6">
      <c r="A938" s="118" t="s">
        <v>365</v>
      </c>
      <c r="B938" s="121" t="s">
        <v>1756</v>
      </c>
      <c r="C938" s="219" t="s">
        <v>43</v>
      </c>
      <c r="D938" s="219">
        <v>28</v>
      </c>
      <c r="E938" s="221">
        <v>100</v>
      </c>
      <c r="F938" s="221">
        <f>D938*E938</f>
        <v>2800</v>
      </c>
    </row>
    <row r="939" spans="1:6">
      <c r="A939" s="219"/>
      <c r="B939" s="222"/>
    </row>
    <row r="940" spans="1:6">
      <c r="A940" s="219"/>
      <c r="B940" s="222"/>
    </row>
    <row r="941" spans="1:6">
      <c r="A941" s="219"/>
      <c r="B941" s="222"/>
    </row>
    <row r="942" spans="1:6">
      <c r="A942" s="219"/>
      <c r="B942" s="222"/>
    </row>
    <row r="943" spans="1:6">
      <c r="A943" s="219"/>
      <c r="B943" s="222"/>
    </row>
    <row r="944" spans="1:6">
      <c r="A944" s="122"/>
      <c r="B944" s="123"/>
      <c r="C944" s="122"/>
      <c r="D944" s="150"/>
      <c r="E944" s="196"/>
      <c r="F944" s="197"/>
    </row>
    <row r="945" spans="1:6">
      <c r="A945" s="124"/>
      <c r="B945" s="117" t="s">
        <v>1604</v>
      </c>
      <c r="C945" s="124"/>
      <c r="D945" s="151"/>
      <c r="E945" s="199"/>
      <c r="F945" s="200">
        <f>SUM(F898:F943)</f>
        <v>1565520.5</v>
      </c>
    </row>
    <row r="946" spans="1:6">
      <c r="A946" s="219"/>
      <c r="B946" s="222"/>
    </row>
    <row r="947" spans="1:6" ht="25.5">
      <c r="B947" s="119" t="s">
        <v>1761</v>
      </c>
    </row>
    <row r="948" spans="1:6">
      <c r="B948" s="119"/>
    </row>
    <row r="949" spans="1:6">
      <c r="B949" s="121" t="s">
        <v>1762</v>
      </c>
      <c r="C949" s="219" t="s">
        <v>6</v>
      </c>
      <c r="D949" s="219">
        <v>108.63</v>
      </c>
      <c r="E949" s="221">
        <v>2500</v>
      </c>
      <c r="F949" s="221">
        <f>D949*E949</f>
        <v>271575</v>
      </c>
    </row>
    <row r="950" spans="1:6">
      <c r="A950" s="219"/>
      <c r="B950" s="222"/>
    </row>
    <row r="951" spans="1:6">
      <c r="A951" s="118" t="s">
        <v>364</v>
      </c>
      <c r="B951" s="121" t="s">
        <v>1755</v>
      </c>
      <c r="C951" s="219" t="s">
        <v>43</v>
      </c>
      <c r="D951" s="219">
        <v>31</v>
      </c>
      <c r="E951" s="221">
        <v>250</v>
      </c>
      <c r="F951" s="221">
        <f>D951*E951</f>
        <v>7750</v>
      </c>
    </row>
    <row r="952" spans="1:6">
      <c r="A952" s="219"/>
      <c r="B952" s="222"/>
    </row>
    <row r="953" spans="1:6">
      <c r="A953" s="118" t="s">
        <v>365</v>
      </c>
      <c r="B953" s="121" t="s">
        <v>1756</v>
      </c>
      <c r="C953" s="219" t="s">
        <v>43</v>
      </c>
      <c r="D953" s="219">
        <v>28</v>
      </c>
      <c r="E953" s="221">
        <v>250</v>
      </c>
      <c r="F953" s="221">
        <f>D953*E953</f>
        <v>7000</v>
      </c>
    </row>
    <row r="954" spans="1:6">
      <c r="A954" s="219"/>
      <c r="B954" s="222"/>
    </row>
    <row r="955" spans="1:6">
      <c r="B955" s="119" t="s">
        <v>326</v>
      </c>
    </row>
    <row r="957" spans="1:6" ht="38.25">
      <c r="B957" s="119" t="s">
        <v>1781</v>
      </c>
    </row>
    <row r="959" spans="1:6">
      <c r="A959" s="118" t="s">
        <v>366</v>
      </c>
      <c r="B959" s="121" t="s">
        <v>1782</v>
      </c>
      <c r="C959" s="219" t="s">
        <v>6</v>
      </c>
      <c r="D959" s="219">
        <v>96</v>
      </c>
      <c r="E959" s="221">
        <v>5500</v>
      </c>
      <c r="F959" s="221">
        <f>D959*E959</f>
        <v>528000</v>
      </c>
    </row>
    <row r="960" spans="1:6">
      <c r="A960" s="219"/>
      <c r="B960" s="222"/>
    </row>
    <row r="961" spans="1:6" ht="25.5">
      <c r="B961" s="119" t="s">
        <v>1784</v>
      </c>
    </row>
    <row r="963" spans="1:6">
      <c r="A963" s="118" t="s">
        <v>368</v>
      </c>
      <c r="B963" s="121" t="s">
        <v>1785</v>
      </c>
      <c r="C963" s="219" t="s">
        <v>6</v>
      </c>
      <c r="D963" s="219">
        <v>96</v>
      </c>
      <c r="E963" s="221">
        <v>500</v>
      </c>
      <c r="F963" s="221">
        <f>D963*E963</f>
        <v>48000</v>
      </c>
    </row>
    <row r="964" spans="1:6">
      <c r="A964" s="219"/>
      <c r="B964" s="222"/>
    </row>
    <row r="965" spans="1:6">
      <c r="A965" s="219"/>
      <c r="B965" s="222"/>
    </row>
    <row r="966" spans="1:6">
      <c r="A966" s="219"/>
      <c r="B966" s="222"/>
    </row>
    <row r="967" spans="1:6">
      <c r="A967" s="219"/>
      <c r="B967" s="222"/>
    </row>
    <row r="968" spans="1:6">
      <c r="A968" s="219"/>
      <c r="B968" s="222"/>
    </row>
    <row r="969" spans="1:6">
      <c r="A969" s="219"/>
      <c r="B969" s="222"/>
    </row>
    <row r="970" spans="1:6">
      <c r="A970" s="219"/>
      <c r="B970" s="222"/>
    </row>
    <row r="971" spans="1:6">
      <c r="A971" s="219"/>
      <c r="B971" s="222"/>
    </row>
    <row r="972" spans="1:6">
      <c r="A972" s="219"/>
      <c r="B972" s="222"/>
    </row>
    <row r="973" spans="1:6">
      <c r="A973" s="219"/>
      <c r="B973" s="222"/>
    </row>
    <row r="974" spans="1:6">
      <c r="A974" s="219"/>
      <c r="B974" s="222"/>
    </row>
    <row r="975" spans="1:6">
      <c r="A975" s="219"/>
      <c r="B975" s="222"/>
    </row>
    <row r="976" spans="1:6">
      <c r="A976" s="219"/>
      <c r="B976" s="222"/>
    </row>
    <row r="977" spans="1:2">
      <c r="A977" s="219"/>
      <c r="B977" s="222"/>
    </row>
    <row r="978" spans="1:2">
      <c r="A978" s="219"/>
      <c r="B978" s="222"/>
    </row>
    <row r="979" spans="1:2">
      <c r="A979" s="219"/>
      <c r="B979" s="222"/>
    </row>
    <row r="980" spans="1:2">
      <c r="A980" s="219"/>
      <c r="B980" s="222"/>
    </row>
    <row r="981" spans="1:2">
      <c r="A981" s="219"/>
      <c r="B981" s="222"/>
    </row>
    <row r="982" spans="1:2">
      <c r="A982" s="219"/>
      <c r="B982" s="222"/>
    </row>
    <row r="983" spans="1:2">
      <c r="A983" s="219"/>
      <c r="B983" s="222"/>
    </row>
    <row r="984" spans="1:2">
      <c r="A984" s="219"/>
      <c r="B984" s="222"/>
    </row>
    <row r="985" spans="1:2">
      <c r="A985" s="219"/>
      <c r="B985" s="222"/>
    </row>
    <row r="986" spans="1:2">
      <c r="A986" s="219"/>
      <c r="B986" s="222"/>
    </row>
    <row r="987" spans="1:2">
      <c r="A987" s="219"/>
      <c r="B987" s="222"/>
    </row>
    <row r="988" spans="1:2">
      <c r="A988" s="219"/>
      <c r="B988" s="222"/>
    </row>
    <row r="989" spans="1:2">
      <c r="A989" s="219"/>
      <c r="B989" s="222"/>
    </row>
    <row r="990" spans="1:2">
      <c r="A990" s="219"/>
      <c r="B990" s="222"/>
    </row>
    <row r="991" spans="1:2">
      <c r="A991" s="219"/>
      <c r="B991" s="222"/>
    </row>
    <row r="992" spans="1:2">
      <c r="A992" s="219"/>
      <c r="B992" s="222"/>
    </row>
    <row r="993" spans="1:6">
      <c r="A993" s="219"/>
      <c r="B993" s="222"/>
    </row>
    <row r="994" spans="1:6">
      <c r="A994" s="219"/>
      <c r="B994" s="222"/>
    </row>
    <row r="995" spans="1:6">
      <c r="A995" s="219"/>
      <c r="B995" s="222"/>
    </row>
    <row r="996" spans="1:6">
      <c r="A996" s="219"/>
      <c r="B996" s="222"/>
    </row>
    <row r="997" spans="1:6">
      <c r="A997" s="219"/>
      <c r="B997" s="222"/>
    </row>
    <row r="998" spans="1:6">
      <c r="A998" s="219"/>
      <c r="B998" s="222"/>
    </row>
    <row r="999" spans="1:6">
      <c r="A999" s="219"/>
      <c r="B999" s="222"/>
    </row>
    <row r="1000" spans="1:6">
      <c r="A1000" s="219"/>
      <c r="B1000" s="222"/>
    </row>
    <row r="1001" spans="1:6">
      <c r="A1001" s="219"/>
      <c r="B1001" s="222"/>
    </row>
    <row r="1002" spans="1:6">
      <c r="A1002" s="122"/>
      <c r="B1002" s="123"/>
      <c r="C1002" s="122"/>
      <c r="D1002" s="150"/>
      <c r="E1002" s="196"/>
      <c r="F1002" s="197"/>
    </row>
    <row r="1003" spans="1:6">
      <c r="A1003" s="124"/>
      <c r="B1003" s="117" t="s">
        <v>1604</v>
      </c>
      <c r="C1003" s="124"/>
      <c r="D1003" s="151"/>
      <c r="E1003" s="199"/>
      <c r="F1003" s="200">
        <f>SUM(F947:F1001)</f>
        <v>862325</v>
      </c>
    </row>
    <row r="1004" spans="1:6">
      <c r="D1004" s="154"/>
      <c r="E1004" s="194"/>
      <c r="F1004" s="195"/>
    </row>
    <row r="1005" spans="1:6">
      <c r="D1005" s="154"/>
      <c r="E1005" s="194"/>
      <c r="F1005" s="195"/>
    </row>
    <row r="1006" spans="1:6" ht="25.5">
      <c r="B1006" s="119" t="s">
        <v>1816</v>
      </c>
      <c r="C1006" s="120" t="s">
        <v>1607</v>
      </c>
      <c r="D1006" s="154"/>
      <c r="E1006" s="194"/>
      <c r="F1006" s="195"/>
    </row>
    <row r="1007" spans="1:6">
      <c r="D1007" s="154"/>
      <c r="E1007" s="194"/>
      <c r="F1007" s="195"/>
    </row>
    <row r="1008" spans="1:6">
      <c r="D1008" s="154"/>
      <c r="E1008" s="194"/>
      <c r="F1008" s="195"/>
    </row>
    <row r="1009" spans="2:6">
      <c r="D1009" s="154"/>
      <c r="E1009" s="194"/>
      <c r="F1009" s="195"/>
    </row>
    <row r="1010" spans="2:6">
      <c r="B1010" s="121" t="s">
        <v>1605</v>
      </c>
      <c r="C1010" s="118">
        <v>19</v>
      </c>
      <c r="D1010" s="154"/>
      <c r="E1010" s="194"/>
      <c r="F1010" s="195">
        <f>F945</f>
        <v>1565520.5</v>
      </c>
    </row>
    <row r="1011" spans="2:6">
      <c r="D1011" s="154"/>
      <c r="E1011" s="194"/>
      <c r="F1011" s="195"/>
    </row>
    <row r="1012" spans="2:6">
      <c r="D1012" s="154"/>
      <c r="E1012" s="194"/>
      <c r="F1012" s="195"/>
    </row>
    <row r="1013" spans="2:6">
      <c r="C1013" s="118">
        <v>20</v>
      </c>
      <c r="D1013" s="154"/>
      <c r="E1013" s="194"/>
      <c r="F1013" s="195">
        <f>F1003</f>
        <v>862325</v>
      </c>
    </row>
    <row r="1014" spans="2:6">
      <c r="D1014" s="154"/>
      <c r="E1014" s="194"/>
      <c r="F1014" s="195"/>
    </row>
    <row r="1015" spans="2:6">
      <c r="D1015" s="154"/>
      <c r="E1015" s="194"/>
      <c r="F1015" s="195"/>
    </row>
    <row r="1016" spans="2:6">
      <c r="D1016" s="154"/>
      <c r="E1016" s="194"/>
      <c r="F1016" s="195"/>
    </row>
    <row r="1017" spans="2:6">
      <c r="D1017" s="154"/>
      <c r="E1017" s="194"/>
      <c r="F1017" s="195"/>
    </row>
    <row r="1018" spans="2:6">
      <c r="D1018" s="154"/>
      <c r="E1018" s="194"/>
      <c r="F1018" s="195"/>
    </row>
    <row r="1019" spans="2:6">
      <c r="D1019" s="154"/>
      <c r="E1019" s="194"/>
      <c r="F1019" s="195"/>
    </row>
    <row r="1020" spans="2:6">
      <c r="D1020" s="154"/>
      <c r="E1020" s="194"/>
      <c r="F1020" s="195"/>
    </row>
    <row r="1021" spans="2:6">
      <c r="D1021" s="154"/>
      <c r="E1021" s="194"/>
      <c r="F1021" s="195"/>
    </row>
    <row r="1022" spans="2:6">
      <c r="D1022" s="154"/>
      <c r="E1022" s="194"/>
      <c r="F1022" s="195"/>
    </row>
    <row r="1023" spans="2:6">
      <c r="D1023" s="154"/>
      <c r="E1023" s="194"/>
      <c r="F1023" s="195"/>
    </row>
    <row r="1024" spans="2:6">
      <c r="D1024" s="154"/>
      <c r="E1024" s="194"/>
      <c r="F1024" s="195"/>
    </row>
    <row r="1025" spans="4:6">
      <c r="D1025" s="154"/>
      <c r="E1025" s="194"/>
      <c r="F1025" s="195"/>
    </row>
    <row r="1026" spans="4:6">
      <c r="D1026" s="154"/>
      <c r="E1026" s="194"/>
      <c r="F1026" s="195"/>
    </row>
    <row r="1027" spans="4:6">
      <c r="D1027" s="154"/>
      <c r="E1027" s="194"/>
      <c r="F1027" s="195"/>
    </row>
    <row r="1028" spans="4:6">
      <c r="D1028" s="154"/>
      <c r="E1028" s="194"/>
      <c r="F1028" s="195"/>
    </row>
    <row r="1029" spans="4:6">
      <c r="D1029" s="154"/>
      <c r="E1029" s="194"/>
      <c r="F1029" s="195"/>
    </row>
    <row r="1030" spans="4:6">
      <c r="D1030" s="154"/>
      <c r="E1030" s="194"/>
      <c r="F1030" s="195"/>
    </row>
    <row r="1031" spans="4:6">
      <c r="D1031" s="154"/>
      <c r="E1031" s="194"/>
      <c r="F1031" s="195"/>
    </row>
    <row r="1032" spans="4:6">
      <c r="D1032" s="154"/>
      <c r="E1032" s="194"/>
      <c r="F1032" s="195"/>
    </row>
    <row r="1033" spans="4:6">
      <c r="D1033" s="154"/>
      <c r="E1033" s="194"/>
      <c r="F1033" s="195"/>
    </row>
    <row r="1034" spans="4:6">
      <c r="D1034" s="154"/>
      <c r="E1034" s="194"/>
      <c r="F1034" s="195"/>
    </row>
    <row r="1035" spans="4:6">
      <c r="D1035" s="154"/>
      <c r="E1035" s="194"/>
      <c r="F1035" s="195"/>
    </row>
    <row r="1036" spans="4:6">
      <c r="D1036" s="154"/>
      <c r="E1036" s="194"/>
      <c r="F1036" s="195"/>
    </row>
    <row r="1037" spans="4:6">
      <c r="D1037" s="154"/>
      <c r="E1037" s="194"/>
      <c r="F1037" s="195"/>
    </row>
    <row r="1038" spans="4:6">
      <c r="D1038" s="154"/>
      <c r="E1038" s="194"/>
      <c r="F1038" s="195"/>
    </row>
    <row r="1039" spans="4:6">
      <c r="D1039" s="154"/>
      <c r="E1039" s="194"/>
      <c r="F1039" s="195"/>
    </row>
    <row r="1040" spans="4:6">
      <c r="D1040" s="154"/>
      <c r="E1040" s="194"/>
      <c r="F1040" s="195"/>
    </row>
    <row r="1041" spans="4:6">
      <c r="D1041" s="154"/>
      <c r="E1041" s="194"/>
      <c r="F1041" s="195"/>
    </row>
    <row r="1042" spans="4:6">
      <c r="D1042" s="154"/>
      <c r="E1042" s="194"/>
      <c r="F1042" s="195"/>
    </row>
    <row r="1043" spans="4:6">
      <c r="D1043" s="154"/>
      <c r="E1043" s="194"/>
      <c r="F1043" s="195"/>
    </row>
    <row r="1044" spans="4:6">
      <c r="D1044" s="154"/>
      <c r="E1044" s="194"/>
      <c r="F1044" s="195"/>
    </row>
    <row r="1045" spans="4:6">
      <c r="D1045" s="154"/>
      <c r="E1045" s="194"/>
      <c r="F1045" s="195"/>
    </row>
    <row r="1046" spans="4:6">
      <c r="D1046" s="154"/>
      <c r="E1046" s="194"/>
      <c r="F1046" s="195"/>
    </row>
    <row r="1047" spans="4:6">
      <c r="D1047" s="154"/>
      <c r="E1047" s="194"/>
      <c r="F1047" s="195"/>
    </row>
    <row r="1048" spans="4:6">
      <c r="D1048" s="154"/>
      <c r="E1048" s="194"/>
      <c r="F1048" s="195"/>
    </row>
    <row r="1049" spans="4:6">
      <c r="D1049" s="154"/>
      <c r="E1049" s="194"/>
      <c r="F1049" s="195"/>
    </row>
    <row r="1050" spans="4:6">
      <c r="D1050" s="154"/>
      <c r="E1050" s="194"/>
      <c r="F1050" s="195"/>
    </row>
    <row r="1051" spans="4:6">
      <c r="D1051" s="154"/>
      <c r="E1051" s="194"/>
      <c r="F1051" s="195"/>
    </row>
    <row r="1052" spans="4:6">
      <c r="D1052" s="154"/>
      <c r="E1052" s="194"/>
      <c r="F1052" s="195"/>
    </row>
    <row r="1053" spans="4:6">
      <c r="D1053" s="154"/>
      <c r="E1053" s="194"/>
      <c r="F1053" s="195"/>
    </row>
    <row r="1054" spans="4:6">
      <c r="D1054" s="154"/>
      <c r="E1054" s="194"/>
      <c r="F1054" s="195"/>
    </row>
    <row r="1055" spans="4:6">
      <c r="D1055" s="154"/>
      <c r="E1055" s="194"/>
      <c r="F1055" s="195"/>
    </row>
    <row r="1056" spans="4:6">
      <c r="D1056" s="154"/>
      <c r="E1056" s="194"/>
      <c r="F1056" s="195"/>
    </row>
    <row r="1057" spans="1:8">
      <c r="D1057" s="154"/>
      <c r="E1057" s="194"/>
      <c r="F1057" s="195"/>
    </row>
    <row r="1058" spans="1:8">
      <c r="D1058" s="154"/>
      <c r="E1058" s="194"/>
      <c r="F1058" s="195"/>
    </row>
    <row r="1059" spans="1:8">
      <c r="D1059" s="154"/>
      <c r="E1059" s="194"/>
      <c r="F1059" s="195"/>
    </row>
    <row r="1060" spans="1:8">
      <c r="D1060" s="154"/>
      <c r="E1060" s="194"/>
      <c r="F1060" s="195"/>
    </row>
    <row r="1061" spans="1:8">
      <c r="D1061" s="154"/>
      <c r="E1061" s="194"/>
      <c r="F1061" s="195"/>
    </row>
    <row r="1062" spans="1:8">
      <c r="D1062" s="154"/>
      <c r="E1062" s="194"/>
      <c r="F1062" s="195"/>
    </row>
    <row r="1063" spans="1:8">
      <c r="A1063" s="122"/>
      <c r="B1063" s="123"/>
      <c r="C1063" s="122"/>
      <c r="D1063" s="150"/>
      <c r="E1063" s="185"/>
      <c r="F1063" s="197"/>
    </row>
    <row r="1064" spans="1:8">
      <c r="A1064" s="124"/>
      <c r="B1064" s="117" t="s">
        <v>1627</v>
      </c>
      <c r="C1064" s="124"/>
      <c r="D1064" s="151"/>
      <c r="E1064" s="201"/>
      <c r="F1064" s="200">
        <f>SUM(F1006:F1062)</f>
        <v>2427845.5</v>
      </c>
      <c r="H1064" s="204"/>
    </row>
    <row r="1065" spans="1:8">
      <c r="A1065" s="219"/>
      <c r="B1065" s="222"/>
    </row>
    <row r="1066" spans="1:8">
      <c r="B1066" s="119" t="s">
        <v>377</v>
      </c>
    </row>
    <row r="1068" spans="1:8">
      <c r="B1068" s="119" t="s">
        <v>379</v>
      </c>
    </row>
    <row r="1069" spans="1:8">
      <c r="B1069" s="119"/>
    </row>
    <row r="1070" spans="1:8">
      <c r="B1070" s="119" t="s">
        <v>381</v>
      </c>
    </row>
    <row r="1072" spans="1:8">
      <c r="A1072" s="118" t="s">
        <v>376</v>
      </c>
      <c r="B1072" s="121" t="s">
        <v>383</v>
      </c>
      <c r="C1072" s="219" t="s">
        <v>6</v>
      </c>
      <c r="D1072" s="219">
        <v>15</v>
      </c>
      <c r="E1072" s="221">
        <v>1300</v>
      </c>
      <c r="F1072" s="221">
        <f>D1072*E1072</f>
        <v>19500</v>
      </c>
    </row>
    <row r="1073" spans="1:6">
      <c r="A1073" s="219"/>
      <c r="B1073" s="222"/>
    </row>
    <row r="1074" spans="1:6">
      <c r="A1074" s="118" t="s">
        <v>378</v>
      </c>
      <c r="B1074" s="121" t="s">
        <v>385</v>
      </c>
      <c r="C1074" s="219" t="s">
        <v>43</v>
      </c>
      <c r="D1074" s="219">
        <v>24</v>
      </c>
      <c r="E1074" s="221">
        <v>150</v>
      </c>
      <c r="F1074" s="221">
        <f>D1074*E1074</f>
        <v>3600</v>
      </c>
    </row>
    <row r="1075" spans="1:6">
      <c r="A1075" s="219"/>
      <c r="B1075" s="222"/>
    </row>
    <row r="1076" spans="1:6">
      <c r="B1076" s="119" t="s">
        <v>387</v>
      </c>
    </row>
    <row r="1078" spans="1:6">
      <c r="A1078" s="118" t="s">
        <v>380</v>
      </c>
      <c r="B1078" s="121" t="s">
        <v>389</v>
      </c>
      <c r="C1078" s="219" t="s">
        <v>6</v>
      </c>
      <c r="D1078" s="219">
        <v>15</v>
      </c>
      <c r="E1078" s="221">
        <v>300</v>
      </c>
      <c r="F1078" s="221">
        <f>D1078*E1078</f>
        <v>4500</v>
      </c>
    </row>
    <row r="1079" spans="1:6">
      <c r="A1079" s="219"/>
      <c r="B1079" s="222"/>
    </row>
    <row r="1080" spans="1:6">
      <c r="B1080" s="119" t="s">
        <v>1791</v>
      </c>
    </row>
    <row r="1082" spans="1:6">
      <c r="B1082" s="119" t="s">
        <v>1792</v>
      </c>
    </row>
    <row r="1084" spans="1:6" ht="51">
      <c r="A1084" s="118" t="s">
        <v>382</v>
      </c>
      <c r="B1084" s="121" t="s">
        <v>1793</v>
      </c>
      <c r="C1084" s="219" t="s">
        <v>43</v>
      </c>
      <c r="D1084" s="219">
        <v>18.010000000000002</v>
      </c>
      <c r="E1084" s="221">
        <v>7000</v>
      </c>
      <c r="F1084" s="221">
        <f>D1084*E1084</f>
        <v>126070.00000000001</v>
      </c>
    </row>
    <row r="1085" spans="1:6">
      <c r="A1085" s="219"/>
      <c r="B1085" s="222"/>
    </row>
    <row r="1086" spans="1:6">
      <c r="A1086" s="219"/>
      <c r="B1086" s="222"/>
    </row>
    <row r="1087" spans="1:6">
      <c r="A1087" s="219"/>
      <c r="B1087" s="222"/>
    </row>
    <row r="1088" spans="1:6">
      <c r="A1088" s="219"/>
      <c r="B1088" s="222"/>
    </row>
    <row r="1089" spans="1:2">
      <c r="A1089" s="219"/>
      <c r="B1089" s="222"/>
    </row>
    <row r="1090" spans="1:2">
      <c r="A1090" s="219"/>
      <c r="B1090" s="222"/>
    </row>
    <row r="1091" spans="1:2">
      <c r="A1091" s="219"/>
      <c r="B1091" s="222"/>
    </row>
    <row r="1092" spans="1:2">
      <c r="A1092" s="219"/>
      <c r="B1092" s="222"/>
    </row>
    <row r="1093" spans="1:2">
      <c r="A1093" s="219"/>
      <c r="B1093" s="222"/>
    </row>
    <row r="1094" spans="1:2">
      <c r="A1094" s="219"/>
      <c r="B1094" s="222"/>
    </row>
    <row r="1095" spans="1:2">
      <c r="A1095" s="219"/>
      <c r="B1095" s="222"/>
    </row>
    <row r="1096" spans="1:2">
      <c r="A1096" s="219"/>
      <c r="B1096" s="222"/>
    </row>
    <row r="1097" spans="1:2">
      <c r="A1097" s="219"/>
      <c r="B1097" s="222"/>
    </row>
    <row r="1098" spans="1:2">
      <c r="A1098" s="219"/>
      <c r="B1098" s="222"/>
    </row>
    <row r="1099" spans="1:2">
      <c r="A1099" s="219"/>
      <c r="B1099" s="222"/>
    </row>
    <row r="1100" spans="1:2">
      <c r="A1100" s="219"/>
      <c r="B1100" s="222"/>
    </row>
    <row r="1101" spans="1:2">
      <c r="A1101" s="219"/>
      <c r="B1101" s="222"/>
    </row>
    <row r="1102" spans="1:2">
      <c r="A1102" s="219"/>
      <c r="B1102" s="222"/>
    </row>
    <row r="1103" spans="1:2">
      <c r="A1103" s="219"/>
      <c r="B1103" s="222"/>
    </row>
    <row r="1104" spans="1:2">
      <c r="A1104" s="219"/>
      <c r="B1104" s="222"/>
    </row>
    <row r="1105" spans="1:2">
      <c r="A1105" s="219"/>
      <c r="B1105" s="222"/>
    </row>
    <row r="1106" spans="1:2">
      <c r="A1106" s="219"/>
      <c r="B1106" s="222"/>
    </row>
    <row r="1107" spans="1:2">
      <c r="A1107" s="219"/>
      <c r="B1107" s="222"/>
    </row>
    <row r="1108" spans="1:2">
      <c r="A1108" s="219"/>
      <c r="B1108" s="222"/>
    </row>
    <row r="1109" spans="1:2">
      <c r="A1109" s="219"/>
      <c r="B1109" s="222"/>
    </row>
    <row r="1110" spans="1:2">
      <c r="A1110" s="219"/>
      <c r="B1110" s="222"/>
    </row>
    <row r="1111" spans="1:2">
      <c r="A1111" s="219"/>
      <c r="B1111" s="222"/>
    </row>
    <row r="1112" spans="1:2">
      <c r="A1112" s="219"/>
      <c r="B1112" s="222"/>
    </row>
    <row r="1113" spans="1:2">
      <c r="A1113" s="219"/>
      <c r="B1113" s="222"/>
    </row>
    <row r="1114" spans="1:2">
      <c r="A1114" s="219"/>
      <c r="B1114" s="222"/>
    </row>
    <row r="1115" spans="1:2">
      <c r="A1115" s="219"/>
      <c r="B1115" s="222"/>
    </row>
    <row r="1116" spans="1:2">
      <c r="A1116" s="219"/>
      <c r="B1116" s="222"/>
    </row>
    <row r="1117" spans="1:2">
      <c r="A1117" s="219"/>
      <c r="B1117" s="222"/>
    </row>
    <row r="1118" spans="1:2">
      <c r="A1118" s="219"/>
      <c r="B1118" s="222"/>
    </row>
    <row r="1119" spans="1:2">
      <c r="A1119" s="219"/>
      <c r="B1119" s="222"/>
    </row>
    <row r="1120" spans="1:2">
      <c r="A1120" s="219"/>
      <c r="B1120" s="222"/>
    </row>
    <row r="1121" spans="1:8">
      <c r="A1121" s="219"/>
      <c r="B1121" s="222"/>
    </row>
    <row r="1122" spans="1:8">
      <c r="A1122" s="122"/>
      <c r="B1122" s="123"/>
      <c r="C1122" s="122"/>
      <c r="D1122" s="150"/>
      <c r="E1122" s="185"/>
      <c r="F1122" s="197"/>
    </row>
    <row r="1123" spans="1:8">
      <c r="A1123" s="124"/>
      <c r="B1123" s="117" t="s">
        <v>1632</v>
      </c>
      <c r="C1123" s="124"/>
      <c r="D1123" s="151"/>
      <c r="E1123" s="201"/>
      <c r="F1123" s="200">
        <f>SUM(F1067:F1121)</f>
        <v>153670</v>
      </c>
      <c r="H1123" s="204"/>
    </row>
    <row r="1124" spans="1:8">
      <c r="A1124" s="219"/>
      <c r="B1124" s="222"/>
    </row>
    <row r="1125" spans="1:8">
      <c r="B1125" s="119" t="s">
        <v>414</v>
      </c>
    </row>
    <row r="1126" spans="1:8">
      <c r="B1126" s="119"/>
    </row>
    <row r="1127" spans="1:8">
      <c r="B1127" s="119" t="s">
        <v>416</v>
      </c>
    </row>
    <row r="1129" spans="1:8" ht="51">
      <c r="B1129" s="119" t="s">
        <v>418</v>
      </c>
    </row>
    <row r="1131" spans="1:8" ht="51">
      <c r="B1131" s="119" t="s">
        <v>420</v>
      </c>
    </row>
    <row r="1132" spans="1:8">
      <c r="B1132" s="119"/>
      <c r="C1132" s="147"/>
      <c r="D1132" s="147"/>
      <c r="E1132" s="144"/>
    </row>
    <row r="1133" spans="1:8">
      <c r="A1133" s="118" t="s">
        <v>1794</v>
      </c>
      <c r="B1133" s="121" t="s">
        <v>422</v>
      </c>
      <c r="C1133" s="219" t="s">
        <v>423</v>
      </c>
      <c r="D1133" s="219">
        <v>14</v>
      </c>
      <c r="E1133" s="221">
        <v>10000</v>
      </c>
      <c r="F1133" s="221">
        <f>D1133*E1133</f>
        <v>140000</v>
      </c>
    </row>
    <row r="1134" spans="1:8">
      <c r="A1134" s="219"/>
      <c r="B1134" s="222"/>
    </row>
    <row r="1135" spans="1:8" ht="25.5">
      <c r="A1135" s="118" t="s">
        <v>1795</v>
      </c>
      <c r="B1135" s="121" t="s">
        <v>425</v>
      </c>
      <c r="C1135" s="219" t="s">
        <v>423</v>
      </c>
      <c r="D1135" s="219">
        <v>10</v>
      </c>
      <c r="E1135" s="221">
        <v>10000</v>
      </c>
      <c r="F1135" s="221">
        <f>D1135*E1135</f>
        <v>100000</v>
      </c>
    </row>
    <row r="1136" spans="1:8">
      <c r="A1136" s="219"/>
      <c r="B1136" s="222"/>
    </row>
    <row r="1137" spans="1:6">
      <c r="A1137" s="118" t="s">
        <v>1796</v>
      </c>
      <c r="B1137" s="121" t="s">
        <v>427</v>
      </c>
      <c r="C1137" s="219" t="s">
        <v>423</v>
      </c>
      <c r="D1137" s="219">
        <v>14</v>
      </c>
      <c r="E1137" s="221">
        <v>10000</v>
      </c>
      <c r="F1137" s="221">
        <f>D1137*E1137</f>
        <v>140000</v>
      </c>
    </row>
    <row r="1138" spans="1:6">
      <c r="A1138" s="219"/>
      <c r="B1138" s="224"/>
    </row>
    <row r="1139" spans="1:6" ht="25.5">
      <c r="B1139" s="119" t="s">
        <v>429</v>
      </c>
    </row>
    <row r="1141" spans="1:6">
      <c r="A1141" s="118" t="s">
        <v>1797</v>
      </c>
      <c r="B1141" s="121" t="s">
        <v>431</v>
      </c>
      <c r="C1141" s="219" t="s">
        <v>122</v>
      </c>
      <c r="D1141" s="219">
        <v>4</v>
      </c>
      <c r="E1141" s="221">
        <v>5000</v>
      </c>
      <c r="F1141" s="221">
        <f>D1141*E1141</f>
        <v>20000</v>
      </c>
    </row>
    <row r="1142" spans="1:6">
      <c r="A1142" s="219"/>
      <c r="B1142" s="222"/>
    </row>
    <row r="1143" spans="1:6">
      <c r="A1143" s="118" t="s">
        <v>1798</v>
      </c>
      <c r="B1143" s="121" t="s">
        <v>433</v>
      </c>
      <c r="C1143" s="219" t="s">
        <v>122</v>
      </c>
      <c r="D1143" s="219">
        <v>3</v>
      </c>
      <c r="E1143" s="221">
        <v>5000</v>
      </c>
      <c r="F1143" s="221">
        <f>D1143*E1143</f>
        <v>15000</v>
      </c>
    </row>
    <row r="1144" spans="1:6">
      <c r="A1144" s="219"/>
      <c r="B1144" s="222"/>
    </row>
    <row r="1145" spans="1:6">
      <c r="A1145" s="118" t="s">
        <v>1799</v>
      </c>
      <c r="B1145" s="121" t="s">
        <v>435</v>
      </c>
      <c r="C1145" s="219" t="s">
        <v>122</v>
      </c>
      <c r="D1145" s="219">
        <v>1</v>
      </c>
      <c r="E1145" s="221">
        <v>7000</v>
      </c>
      <c r="F1145" s="221">
        <f>D1145*E1145</f>
        <v>7000</v>
      </c>
    </row>
    <row r="1146" spans="1:6">
      <c r="A1146" s="219"/>
      <c r="B1146" s="222"/>
    </row>
    <row r="1147" spans="1:6">
      <c r="A1147" s="118" t="s">
        <v>1800</v>
      </c>
      <c r="B1147" s="121" t="s">
        <v>437</v>
      </c>
      <c r="C1147" s="219" t="s">
        <v>122</v>
      </c>
      <c r="D1147" s="219">
        <v>4</v>
      </c>
      <c r="E1147" s="221">
        <v>2500</v>
      </c>
      <c r="F1147" s="221">
        <f>D1147*E1147</f>
        <v>10000</v>
      </c>
    </row>
    <row r="1148" spans="1:6">
      <c r="A1148" s="219"/>
      <c r="B1148" s="222"/>
    </row>
    <row r="1149" spans="1:6">
      <c r="A1149" s="118" t="s">
        <v>1801</v>
      </c>
      <c r="B1149" s="121" t="s">
        <v>439</v>
      </c>
      <c r="C1149" s="219" t="s">
        <v>122</v>
      </c>
      <c r="D1149" s="219">
        <v>2</v>
      </c>
      <c r="E1149" s="221">
        <v>3000</v>
      </c>
      <c r="F1149" s="221">
        <f>D1149*E1149</f>
        <v>6000</v>
      </c>
    </row>
    <row r="1150" spans="1:6">
      <c r="A1150" s="219"/>
      <c r="B1150" s="222"/>
    </row>
    <row r="1151" spans="1:6">
      <c r="B1151" s="227" t="s">
        <v>441</v>
      </c>
    </row>
    <row r="1153" spans="1:6">
      <c r="A1153" s="118" t="s">
        <v>1802</v>
      </c>
      <c r="B1153" s="121" t="s">
        <v>443</v>
      </c>
      <c r="C1153" s="219" t="s">
        <v>122</v>
      </c>
      <c r="D1153" s="219">
        <v>3</v>
      </c>
      <c r="E1153" s="221">
        <v>4500</v>
      </c>
      <c r="F1153" s="221">
        <f>D1153*E1153</f>
        <v>13500</v>
      </c>
    </row>
    <row r="1154" spans="1:6">
      <c r="A1154" s="219"/>
      <c r="B1154" s="222"/>
    </row>
    <row r="1155" spans="1:6">
      <c r="A1155" s="118" t="s">
        <v>1803</v>
      </c>
      <c r="B1155" s="121" t="s">
        <v>445</v>
      </c>
      <c r="C1155" s="219" t="s">
        <v>122</v>
      </c>
      <c r="D1155" s="219">
        <v>4</v>
      </c>
      <c r="E1155" s="221">
        <v>2500</v>
      </c>
      <c r="F1155" s="221">
        <f>D1155*E1155</f>
        <v>10000</v>
      </c>
    </row>
    <row r="1156" spans="1:6">
      <c r="A1156" s="219"/>
      <c r="B1156" s="222"/>
    </row>
    <row r="1157" spans="1:6">
      <c r="A1157" s="118" t="s">
        <v>1804</v>
      </c>
      <c r="B1157" s="121" t="s">
        <v>447</v>
      </c>
      <c r="C1157" s="219" t="s">
        <v>122</v>
      </c>
      <c r="D1157" s="219">
        <v>3</v>
      </c>
      <c r="E1157" s="221">
        <v>4500</v>
      </c>
      <c r="F1157" s="221">
        <f>D1157*E1157</f>
        <v>13500</v>
      </c>
    </row>
    <row r="1158" spans="1:6">
      <c r="A1158" s="219"/>
      <c r="B1158" s="222"/>
    </row>
    <row r="1159" spans="1:6">
      <c r="A1159" s="118" t="s">
        <v>1805</v>
      </c>
      <c r="B1159" s="121" t="s">
        <v>449</v>
      </c>
      <c r="C1159" s="219" t="s">
        <v>122</v>
      </c>
      <c r="D1159" s="219">
        <v>3</v>
      </c>
      <c r="E1159" s="221">
        <v>2500</v>
      </c>
      <c r="F1159" s="221">
        <f>D1159*E1159</f>
        <v>7500</v>
      </c>
    </row>
    <row r="1160" spans="1:6">
      <c r="A1160" s="219"/>
      <c r="B1160" s="222"/>
    </row>
    <row r="1161" spans="1:6" ht="38.25">
      <c r="B1161" s="119" t="s">
        <v>451</v>
      </c>
    </row>
    <row r="1163" spans="1:6">
      <c r="A1163" s="118" t="s">
        <v>1806</v>
      </c>
      <c r="B1163" s="121" t="s">
        <v>453</v>
      </c>
      <c r="C1163" s="219" t="s">
        <v>122</v>
      </c>
      <c r="D1163" s="219">
        <v>4</v>
      </c>
      <c r="E1163" s="221">
        <v>15000</v>
      </c>
      <c r="F1163" s="221">
        <f>D1163*E1163</f>
        <v>60000</v>
      </c>
    </row>
    <row r="1164" spans="1:6">
      <c r="A1164" s="219"/>
      <c r="B1164" s="222"/>
    </row>
    <row r="1165" spans="1:6">
      <c r="B1165" s="119" t="s">
        <v>1807</v>
      </c>
    </row>
    <row r="1167" spans="1:6" ht="38.25">
      <c r="A1167" s="118">
        <v>10.14</v>
      </c>
      <c r="B1167" s="121" t="s">
        <v>1808</v>
      </c>
      <c r="C1167" s="219" t="s">
        <v>122</v>
      </c>
      <c r="D1167" s="219">
        <v>2</v>
      </c>
      <c r="E1167" s="221">
        <v>20000</v>
      </c>
      <c r="F1167" s="221">
        <f>D1167*E1167</f>
        <v>40000</v>
      </c>
    </row>
    <row r="1168" spans="1:6">
      <c r="A1168" s="219"/>
      <c r="B1168" s="222"/>
    </row>
    <row r="1169" spans="1:6">
      <c r="A1169" s="219"/>
      <c r="B1169" s="222"/>
    </row>
    <row r="1170" spans="1:6">
      <c r="A1170" s="219"/>
      <c r="B1170" s="222"/>
    </row>
    <row r="1171" spans="1:6">
      <c r="A1171" s="219"/>
      <c r="B1171" s="222"/>
    </row>
    <row r="1172" spans="1:6" s="126" customFormat="1">
      <c r="A1172" s="122"/>
      <c r="B1172" s="123"/>
      <c r="C1172" s="122"/>
      <c r="D1172" s="150"/>
      <c r="E1172" s="185"/>
      <c r="F1172" s="197"/>
    </row>
    <row r="1173" spans="1:6" s="126" customFormat="1">
      <c r="A1173" s="124"/>
      <c r="B1173" s="117" t="s">
        <v>1817</v>
      </c>
      <c r="C1173" s="124"/>
      <c r="D1173" s="151"/>
      <c r="E1173" s="201"/>
      <c r="F1173" s="200">
        <f>SUM(F1125:F1171)</f>
        <v>582500</v>
      </c>
    </row>
    <row r="1174" spans="1:6">
      <c r="A1174" s="219"/>
      <c r="B1174" s="222"/>
    </row>
    <row r="1175" spans="1:6">
      <c r="B1175" s="119" t="s">
        <v>456</v>
      </c>
    </row>
    <row r="1177" spans="1:6">
      <c r="B1177" s="119" t="s">
        <v>458</v>
      </c>
    </row>
    <row r="1179" spans="1:6" ht="25.5">
      <c r="B1179" s="119" t="s">
        <v>460</v>
      </c>
    </row>
    <row r="1181" spans="1:6">
      <c r="A1181" s="118" t="s">
        <v>413</v>
      </c>
      <c r="B1181" s="121" t="s">
        <v>462</v>
      </c>
      <c r="C1181" s="219" t="s">
        <v>18</v>
      </c>
      <c r="D1181" s="219">
        <v>1</v>
      </c>
      <c r="E1181" s="221">
        <v>50000</v>
      </c>
      <c r="F1181" s="221">
        <f>D1181*E1181</f>
        <v>50000</v>
      </c>
    </row>
    <row r="1182" spans="1:6">
      <c r="A1182" s="219"/>
      <c r="B1182" s="222"/>
    </row>
    <row r="1183" spans="1:6" ht="25.5">
      <c r="A1183" s="118" t="s">
        <v>415</v>
      </c>
      <c r="B1183" s="121" t="s">
        <v>464</v>
      </c>
      <c r="C1183" s="219" t="s">
        <v>18</v>
      </c>
      <c r="D1183" s="219">
        <v>1</v>
      </c>
      <c r="E1183" s="221">
        <v>50000</v>
      </c>
      <c r="F1183" s="221">
        <f>D1183*E1183</f>
        <v>50000</v>
      </c>
    </row>
    <row r="1184" spans="1:6">
      <c r="A1184" s="219"/>
      <c r="B1184" s="222"/>
    </row>
    <row r="1185" spans="1:6" ht="25.5">
      <c r="A1185" s="118" t="s">
        <v>417</v>
      </c>
      <c r="B1185" s="121" t="s">
        <v>466</v>
      </c>
      <c r="C1185" s="219" t="s">
        <v>18</v>
      </c>
      <c r="D1185" s="219">
        <v>1</v>
      </c>
      <c r="E1185" s="221">
        <v>50000</v>
      </c>
      <c r="F1185" s="221">
        <f>D1185*E1185</f>
        <v>50000</v>
      </c>
    </row>
    <row r="1186" spans="1:6">
      <c r="C1186" s="219"/>
      <c r="D1186" s="219"/>
    </row>
    <row r="1187" spans="1:6">
      <c r="C1187" s="219"/>
      <c r="D1187" s="219"/>
    </row>
    <row r="1188" spans="1:6">
      <c r="C1188" s="219"/>
      <c r="D1188" s="219"/>
    </row>
    <row r="1189" spans="1:6">
      <c r="C1189" s="219"/>
      <c r="D1189" s="219"/>
    </row>
    <row r="1190" spans="1:6">
      <c r="C1190" s="219"/>
      <c r="D1190" s="219"/>
    </row>
    <row r="1191" spans="1:6">
      <c r="C1191" s="219"/>
      <c r="D1191" s="219"/>
    </row>
    <row r="1192" spans="1:6">
      <c r="C1192" s="219"/>
      <c r="D1192" s="219"/>
    </row>
    <row r="1193" spans="1:6">
      <c r="C1193" s="219"/>
      <c r="D1193" s="219"/>
    </row>
    <row r="1194" spans="1:6">
      <c r="C1194" s="219"/>
      <c r="D1194" s="219"/>
    </row>
    <row r="1195" spans="1:6">
      <c r="C1195" s="219"/>
      <c r="D1195" s="219"/>
    </row>
    <row r="1196" spans="1:6">
      <c r="C1196" s="219"/>
      <c r="D1196" s="219"/>
    </row>
    <row r="1197" spans="1:6">
      <c r="C1197" s="219"/>
      <c r="D1197" s="219"/>
    </row>
    <row r="1198" spans="1:6">
      <c r="C1198" s="219"/>
      <c r="D1198" s="219"/>
    </row>
    <row r="1199" spans="1:6">
      <c r="C1199" s="219"/>
      <c r="D1199" s="219"/>
    </row>
    <row r="1200" spans="1:6">
      <c r="C1200" s="219"/>
      <c r="D1200" s="219"/>
    </row>
    <row r="1201" spans="3:4">
      <c r="C1201" s="219"/>
      <c r="D1201" s="219"/>
    </row>
    <row r="1202" spans="3:4">
      <c r="C1202" s="219"/>
      <c r="D1202" s="219"/>
    </row>
    <row r="1203" spans="3:4">
      <c r="C1203" s="219"/>
      <c r="D1203" s="219"/>
    </row>
    <row r="1204" spans="3:4">
      <c r="C1204" s="219"/>
      <c r="D1204" s="219"/>
    </row>
    <row r="1205" spans="3:4">
      <c r="C1205" s="219"/>
      <c r="D1205" s="219"/>
    </row>
    <row r="1206" spans="3:4">
      <c r="C1206" s="219"/>
      <c r="D1206" s="219"/>
    </row>
    <row r="1207" spans="3:4">
      <c r="C1207" s="219"/>
      <c r="D1207" s="219"/>
    </row>
    <row r="1208" spans="3:4">
      <c r="C1208" s="219"/>
      <c r="D1208" s="219"/>
    </row>
    <row r="1209" spans="3:4">
      <c r="C1209" s="219"/>
      <c r="D1209" s="219"/>
    </row>
    <row r="1210" spans="3:4">
      <c r="C1210" s="219"/>
      <c r="D1210" s="219"/>
    </row>
    <row r="1211" spans="3:4">
      <c r="C1211" s="219"/>
      <c r="D1211" s="219"/>
    </row>
    <row r="1212" spans="3:4">
      <c r="C1212" s="219"/>
      <c r="D1212" s="219"/>
    </row>
    <row r="1213" spans="3:4">
      <c r="C1213" s="219"/>
      <c r="D1213" s="219"/>
    </row>
    <row r="1214" spans="3:4">
      <c r="C1214" s="219"/>
      <c r="D1214" s="219"/>
    </row>
    <row r="1215" spans="3:4">
      <c r="C1215" s="219"/>
      <c r="D1215" s="219"/>
    </row>
    <row r="1216" spans="3:4">
      <c r="C1216" s="219"/>
      <c r="D1216" s="219"/>
    </row>
    <row r="1217" spans="1:6">
      <c r="C1217" s="219"/>
      <c r="D1217" s="219"/>
    </row>
    <row r="1218" spans="1:6">
      <c r="C1218" s="219"/>
      <c r="D1218" s="219"/>
    </row>
    <row r="1219" spans="1:6">
      <c r="C1219" s="219"/>
      <c r="D1219" s="219"/>
    </row>
    <row r="1220" spans="1:6">
      <c r="C1220" s="219"/>
      <c r="D1220" s="219"/>
    </row>
    <row r="1221" spans="1:6">
      <c r="C1221" s="219"/>
      <c r="D1221" s="219"/>
    </row>
    <row r="1222" spans="1:6">
      <c r="C1222" s="219"/>
      <c r="D1222" s="219"/>
    </row>
    <row r="1223" spans="1:6">
      <c r="C1223" s="219"/>
      <c r="D1223" s="219"/>
    </row>
    <row r="1224" spans="1:6">
      <c r="C1224" s="219"/>
      <c r="D1224" s="219"/>
    </row>
    <row r="1225" spans="1:6">
      <c r="C1225" s="219"/>
      <c r="D1225" s="219"/>
    </row>
    <row r="1226" spans="1:6">
      <c r="C1226" s="219"/>
      <c r="D1226" s="219"/>
    </row>
    <row r="1227" spans="1:6">
      <c r="C1227" s="219"/>
      <c r="D1227" s="219"/>
    </row>
    <row r="1228" spans="1:6">
      <c r="C1228" s="219"/>
      <c r="D1228" s="219"/>
    </row>
    <row r="1229" spans="1:6">
      <c r="C1229" s="219"/>
      <c r="D1229" s="219"/>
    </row>
    <row r="1230" spans="1:6">
      <c r="B1230" s="119"/>
      <c r="F1230" s="144"/>
    </row>
    <row r="1231" spans="1:6" s="126" customFormat="1">
      <c r="A1231" s="122"/>
      <c r="B1231" s="123"/>
      <c r="C1231" s="122"/>
      <c r="D1231" s="150"/>
      <c r="E1231" s="185"/>
      <c r="F1231" s="197"/>
    </row>
    <row r="1232" spans="1:6" s="126" customFormat="1">
      <c r="A1232" s="124"/>
      <c r="B1232" s="117" t="s">
        <v>1633</v>
      </c>
      <c r="C1232" s="124"/>
      <c r="D1232" s="151"/>
      <c r="E1232" s="201"/>
      <c r="F1232" s="200">
        <f>SUM(F1180:F1230)</f>
        <v>150000</v>
      </c>
    </row>
    <row r="1233" spans="1:7">
      <c r="D1233" s="154"/>
      <c r="E1233" s="194"/>
      <c r="F1233" s="195"/>
    </row>
    <row r="1234" spans="1:7">
      <c r="D1234" s="154"/>
      <c r="E1234" s="194"/>
      <c r="F1234" s="195"/>
    </row>
    <row r="1235" spans="1:7">
      <c r="B1235" s="119" t="s">
        <v>1625</v>
      </c>
      <c r="D1235" s="154"/>
      <c r="E1235" s="194"/>
      <c r="F1235" s="195"/>
    </row>
    <row r="1236" spans="1:7">
      <c r="D1236" s="154"/>
      <c r="E1236" s="194"/>
      <c r="F1236" s="195"/>
      <c r="G1236" s="145"/>
    </row>
    <row r="1237" spans="1:7">
      <c r="D1237" s="154"/>
      <c r="E1237" s="194"/>
      <c r="F1237" s="195"/>
    </row>
    <row r="1238" spans="1:7">
      <c r="A1238" s="118">
        <v>1</v>
      </c>
      <c r="B1238" s="121" t="s">
        <v>1818</v>
      </c>
      <c r="D1238" s="154"/>
      <c r="E1238" s="194"/>
      <c r="F1238" s="195">
        <f>F165</f>
        <v>5192295</v>
      </c>
      <c r="G1238" s="205"/>
    </row>
    <row r="1239" spans="1:7">
      <c r="D1239" s="154"/>
      <c r="E1239" s="194"/>
      <c r="F1239" s="195"/>
    </row>
    <row r="1240" spans="1:7">
      <c r="D1240" s="154"/>
      <c r="E1240" s="194"/>
      <c r="F1240" s="195"/>
    </row>
    <row r="1241" spans="1:7">
      <c r="A1241" s="118">
        <v>2</v>
      </c>
      <c r="B1241" s="121" t="s">
        <v>1819</v>
      </c>
      <c r="D1241" s="154"/>
      <c r="E1241" s="194"/>
      <c r="F1241" s="195">
        <f>F222</f>
        <v>6190280</v>
      </c>
      <c r="G1241" s="205"/>
    </row>
    <row r="1242" spans="1:7">
      <c r="D1242" s="154"/>
      <c r="E1242" s="194"/>
      <c r="F1242" s="195"/>
    </row>
    <row r="1243" spans="1:7">
      <c r="D1243" s="154"/>
      <c r="E1243" s="194"/>
      <c r="F1243" s="195"/>
    </row>
    <row r="1244" spans="1:7">
      <c r="A1244" s="118">
        <v>3</v>
      </c>
      <c r="B1244" s="121" t="s">
        <v>1820</v>
      </c>
      <c r="D1244" s="154"/>
      <c r="E1244" s="194"/>
      <c r="F1244" s="195">
        <f>F384</f>
        <v>2243575</v>
      </c>
      <c r="G1244" s="205"/>
    </row>
    <row r="1245" spans="1:7">
      <c r="D1245" s="154"/>
      <c r="E1245" s="194"/>
      <c r="F1245" s="195"/>
    </row>
    <row r="1246" spans="1:7">
      <c r="D1246" s="154"/>
      <c r="E1246" s="194"/>
      <c r="F1246" s="195"/>
    </row>
    <row r="1247" spans="1:7">
      <c r="A1247" s="118">
        <v>4</v>
      </c>
      <c r="B1247" s="121" t="s">
        <v>1821</v>
      </c>
      <c r="D1247" s="154"/>
      <c r="E1247" s="194"/>
      <c r="F1247" s="195">
        <f>F435</f>
        <v>1380448</v>
      </c>
      <c r="G1247" s="205"/>
    </row>
    <row r="1248" spans="1:7">
      <c r="D1248" s="154"/>
      <c r="E1248" s="194"/>
      <c r="F1248" s="195"/>
    </row>
    <row r="1249" spans="1:7">
      <c r="D1249" s="154"/>
      <c r="E1249" s="194"/>
      <c r="F1249" s="195"/>
    </row>
    <row r="1250" spans="1:7">
      <c r="A1250" s="118">
        <v>5</v>
      </c>
      <c r="B1250" s="121" t="s">
        <v>185</v>
      </c>
      <c r="D1250" s="154"/>
      <c r="E1250" s="194"/>
      <c r="F1250" s="195">
        <f>F480</f>
        <v>1470425</v>
      </c>
      <c r="G1250" s="205"/>
    </row>
    <row r="1251" spans="1:7">
      <c r="D1251" s="154"/>
      <c r="E1251" s="194"/>
      <c r="F1251" s="195"/>
    </row>
    <row r="1252" spans="1:7">
      <c r="D1252" s="154"/>
      <c r="E1252" s="194"/>
      <c r="F1252" s="195"/>
    </row>
    <row r="1253" spans="1:7">
      <c r="A1253" s="118">
        <v>6</v>
      </c>
      <c r="B1253" s="121" t="s">
        <v>1634</v>
      </c>
      <c r="D1253" s="154"/>
      <c r="E1253" s="194"/>
      <c r="F1253" s="195">
        <f>F645</f>
        <v>2947480.9000000004</v>
      </c>
      <c r="G1253" s="205"/>
    </row>
    <row r="1254" spans="1:7">
      <c r="D1254" s="154"/>
      <c r="E1254" s="194"/>
      <c r="F1254" s="195"/>
    </row>
    <row r="1255" spans="1:7">
      <c r="D1255" s="154"/>
      <c r="E1255" s="194"/>
      <c r="F1255" s="195"/>
    </row>
    <row r="1256" spans="1:7">
      <c r="A1256" s="118">
        <v>7</v>
      </c>
      <c r="B1256" s="121" t="s">
        <v>1635</v>
      </c>
      <c r="D1256" s="154"/>
      <c r="E1256" s="194"/>
      <c r="F1256" s="195">
        <f>F894</f>
        <v>4868875.5</v>
      </c>
      <c r="G1256" s="205"/>
    </row>
    <row r="1257" spans="1:7">
      <c r="D1257" s="154"/>
      <c r="E1257" s="194"/>
      <c r="F1257" s="195"/>
    </row>
    <row r="1258" spans="1:7">
      <c r="D1258" s="154"/>
      <c r="E1258" s="194"/>
      <c r="F1258" s="195"/>
    </row>
    <row r="1259" spans="1:7">
      <c r="A1259" s="118">
        <v>8</v>
      </c>
      <c r="B1259" s="121" t="s">
        <v>1636</v>
      </c>
      <c r="D1259" s="154"/>
      <c r="E1259" s="194"/>
      <c r="F1259" s="195">
        <f>F1064</f>
        <v>2427845.5</v>
      </c>
      <c r="G1259" s="205"/>
    </row>
    <row r="1260" spans="1:7">
      <c r="D1260" s="154"/>
      <c r="E1260" s="194"/>
      <c r="F1260" s="195"/>
    </row>
    <row r="1261" spans="1:7">
      <c r="D1261" s="154"/>
      <c r="E1261" s="194"/>
      <c r="F1261" s="195"/>
    </row>
    <row r="1262" spans="1:7">
      <c r="A1262" s="118">
        <v>9</v>
      </c>
      <c r="B1262" s="121" t="s">
        <v>1822</v>
      </c>
      <c r="D1262" s="154"/>
      <c r="E1262" s="194"/>
      <c r="F1262" s="195">
        <f>F1123</f>
        <v>153670</v>
      </c>
      <c r="G1262" s="205"/>
    </row>
    <row r="1263" spans="1:7">
      <c r="D1263" s="154"/>
      <c r="E1263" s="194"/>
      <c r="F1263" s="195"/>
    </row>
    <row r="1264" spans="1:7">
      <c r="D1264" s="154"/>
      <c r="E1264" s="194"/>
      <c r="F1264" s="195"/>
    </row>
    <row r="1265" spans="1:7">
      <c r="A1265" s="118">
        <v>11</v>
      </c>
      <c r="B1265" s="121" t="s">
        <v>471</v>
      </c>
      <c r="D1265" s="154"/>
      <c r="E1265" s="194"/>
      <c r="F1265" s="195">
        <f>F1173</f>
        <v>582500</v>
      </c>
      <c r="G1265" s="205"/>
    </row>
    <row r="1266" spans="1:7">
      <c r="D1266" s="154"/>
      <c r="E1266" s="194"/>
      <c r="F1266" s="195"/>
    </row>
    <row r="1267" spans="1:7">
      <c r="D1267" s="154"/>
      <c r="E1267" s="194"/>
      <c r="F1267" s="195"/>
    </row>
    <row r="1268" spans="1:7" ht="25.5">
      <c r="A1268" s="118">
        <v>12</v>
      </c>
      <c r="B1268" s="121" t="s">
        <v>1823</v>
      </c>
      <c r="D1268" s="154"/>
      <c r="E1268" s="194"/>
      <c r="F1268" s="195">
        <f>F1232</f>
        <v>150000</v>
      </c>
      <c r="G1268" s="205"/>
    </row>
    <row r="1269" spans="1:7">
      <c r="D1269" s="154"/>
      <c r="E1269" s="194"/>
      <c r="F1269" s="195"/>
    </row>
    <row r="1270" spans="1:7">
      <c r="D1270" s="154"/>
      <c r="E1270" s="194"/>
      <c r="F1270" s="195"/>
    </row>
    <row r="1271" spans="1:7">
      <c r="D1271" s="154"/>
      <c r="E1271" s="194"/>
      <c r="F1271" s="195"/>
    </row>
    <row r="1272" spans="1:7">
      <c r="D1272" s="154"/>
      <c r="E1272" s="194"/>
      <c r="F1272" s="195"/>
    </row>
    <row r="1273" spans="1:7">
      <c r="D1273" s="154"/>
      <c r="E1273" s="194"/>
      <c r="F1273" s="195"/>
    </row>
    <row r="1274" spans="1:7">
      <c r="D1274" s="154"/>
      <c r="E1274" s="194"/>
      <c r="F1274" s="195"/>
    </row>
    <row r="1275" spans="1:7">
      <c r="D1275" s="154"/>
      <c r="E1275" s="194"/>
      <c r="F1275" s="195"/>
    </row>
    <row r="1276" spans="1:7">
      <c r="D1276" s="154"/>
      <c r="E1276" s="194"/>
      <c r="F1276" s="195"/>
    </row>
    <row r="1277" spans="1:7">
      <c r="D1277" s="154"/>
      <c r="E1277" s="194"/>
      <c r="F1277" s="195"/>
    </row>
    <row r="1278" spans="1:7">
      <c r="D1278" s="154"/>
      <c r="E1278" s="194"/>
      <c r="F1278" s="195"/>
    </row>
    <row r="1279" spans="1:7">
      <c r="D1279" s="154"/>
      <c r="E1279" s="194"/>
      <c r="F1279" s="195"/>
    </row>
    <row r="1280" spans="1:7">
      <c r="D1280" s="154"/>
      <c r="E1280" s="194"/>
      <c r="F1280" s="195"/>
    </row>
    <row r="1281" spans="1:6">
      <c r="D1281" s="154"/>
      <c r="E1281" s="194"/>
      <c r="F1281" s="195"/>
    </row>
    <row r="1282" spans="1:6">
      <c r="D1282" s="154"/>
      <c r="E1282" s="194"/>
      <c r="F1282" s="195"/>
    </row>
    <row r="1283" spans="1:6">
      <c r="D1283" s="154"/>
      <c r="E1283" s="194"/>
      <c r="F1283" s="195"/>
    </row>
    <row r="1284" spans="1:6">
      <c r="D1284" s="154"/>
      <c r="E1284" s="194"/>
      <c r="F1284" s="195"/>
    </row>
    <row r="1285" spans="1:6">
      <c r="D1285" s="154"/>
      <c r="E1285" s="194"/>
      <c r="F1285" s="195"/>
    </row>
    <row r="1286" spans="1:6">
      <c r="D1286" s="154"/>
      <c r="E1286" s="194"/>
      <c r="F1286" s="195"/>
    </row>
    <row r="1287" spans="1:6">
      <c r="D1287" s="154"/>
      <c r="E1287" s="194"/>
      <c r="F1287" s="195"/>
    </row>
    <row r="1288" spans="1:6">
      <c r="D1288" s="154"/>
      <c r="E1288" s="194"/>
      <c r="F1288" s="195"/>
    </row>
    <row r="1289" spans="1:6">
      <c r="D1289" s="154"/>
      <c r="E1289" s="194"/>
      <c r="F1289" s="195"/>
    </row>
    <row r="1290" spans="1:6">
      <c r="D1290" s="154"/>
      <c r="E1290" s="194"/>
      <c r="F1290" s="195"/>
    </row>
    <row r="1291" spans="1:6">
      <c r="D1291" s="154"/>
      <c r="E1291" s="194"/>
      <c r="F1291" s="195"/>
    </row>
    <row r="1292" spans="1:6">
      <c r="A1292" s="122"/>
      <c r="B1292" s="123"/>
      <c r="C1292" s="122"/>
      <c r="D1292" s="150"/>
      <c r="E1292" s="196"/>
      <c r="F1292" s="197"/>
    </row>
    <row r="1293" spans="1:6">
      <c r="A1293" s="124"/>
      <c r="B1293" s="117" t="s">
        <v>1626</v>
      </c>
      <c r="C1293" s="124"/>
      <c r="D1293" s="151"/>
      <c r="E1293" s="199"/>
      <c r="F1293" s="200">
        <f>SUM(F1235:F1291)</f>
        <v>27607394.899999999</v>
      </c>
    </row>
    <row r="1294" spans="1:6">
      <c r="A1294" s="129"/>
      <c r="B1294" s="225"/>
      <c r="C1294" s="129"/>
      <c r="D1294" s="129"/>
      <c r="E1294" s="148"/>
      <c r="F1294" s="226"/>
    </row>
    <row r="1295" spans="1:6">
      <c r="A1295" s="129"/>
      <c r="B1295" s="225"/>
      <c r="C1295" s="129"/>
      <c r="D1295" s="129"/>
      <c r="E1295" s="148"/>
      <c r="F1295" s="148"/>
    </row>
    <row r="1296" spans="1:6">
      <c r="A1296" s="129"/>
      <c r="B1296" s="225"/>
      <c r="C1296" s="129"/>
      <c r="D1296" s="129"/>
      <c r="E1296" s="148"/>
      <c r="F1296" s="148"/>
    </row>
    <row r="1297" spans="1:6">
      <c r="A1297" s="129"/>
      <c r="B1297" s="225"/>
      <c r="C1297" s="129"/>
      <c r="D1297" s="129"/>
      <c r="E1297" s="148"/>
      <c r="F1297" s="148"/>
    </row>
    <row r="1298" spans="1:6">
      <c r="A1298" s="129"/>
      <c r="B1298" s="225"/>
      <c r="C1298" s="129"/>
      <c r="D1298" s="129"/>
      <c r="E1298" s="148"/>
      <c r="F1298" s="148"/>
    </row>
    <row r="1299" spans="1:6">
      <c r="A1299" s="129"/>
      <c r="B1299" s="225"/>
      <c r="C1299" s="129"/>
      <c r="D1299" s="129"/>
      <c r="E1299" s="148"/>
      <c r="F1299" s="148"/>
    </row>
    <row r="1300" spans="1:6">
      <c r="A1300" s="129"/>
      <c r="B1300" s="225"/>
      <c r="C1300" s="129"/>
      <c r="D1300" s="129"/>
      <c r="E1300" s="148"/>
      <c r="F1300" s="148"/>
    </row>
    <row r="1301" spans="1:6">
      <c r="A1301" s="129"/>
      <c r="B1301" s="225"/>
      <c r="C1301" s="129"/>
      <c r="D1301" s="129"/>
      <c r="E1301" s="148"/>
      <c r="F1301" s="148"/>
    </row>
    <row r="1302" spans="1:6">
      <c r="A1302" s="129"/>
      <c r="B1302" s="225"/>
      <c r="C1302" s="129"/>
      <c r="D1302" s="129"/>
      <c r="E1302" s="148"/>
      <c r="F1302" s="148"/>
    </row>
    <row r="1303" spans="1:6">
      <c r="A1303" s="129"/>
      <c r="B1303" s="225"/>
      <c r="C1303" s="129"/>
      <c r="D1303" s="129"/>
      <c r="E1303" s="148"/>
      <c r="F1303" s="148"/>
    </row>
    <row r="1304" spans="1:6">
      <c r="A1304" s="129"/>
      <c r="B1304" s="225"/>
      <c r="C1304" s="129"/>
      <c r="D1304" s="129"/>
      <c r="E1304" s="148"/>
      <c r="F1304" s="148"/>
    </row>
    <row r="1305" spans="1:6">
      <c r="A1305" s="129"/>
      <c r="B1305" s="225"/>
      <c r="C1305" s="129"/>
      <c r="D1305" s="129"/>
      <c r="E1305" s="148"/>
      <c r="F1305" s="148"/>
    </row>
    <row r="1306" spans="1:6">
      <c r="A1306" s="129"/>
      <c r="B1306" s="225"/>
      <c r="C1306" s="129"/>
      <c r="D1306" s="129"/>
      <c r="E1306" s="148"/>
      <c r="F1306" s="148"/>
    </row>
    <row r="1307" spans="1:6">
      <c r="A1307" s="129"/>
      <c r="B1307" s="225"/>
      <c r="C1307" s="129"/>
      <c r="D1307" s="129"/>
      <c r="E1307" s="148"/>
      <c r="F1307" s="148"/>
    </row>
    <row r="1308" spans="1:6">
      <c r="A1308" s="129"/>
      <c r="B1308" s="225"/>
      <c r="C1308" s="129"/>
      <c r="D1308" s="129"/>
      <c r="E1308" s="148"/>
      <c r="F1308" s="148"/>
    </row>
    <row r="1309" spans="1:6">
      <c r="A1309" s="129"/>
      <c r="B1309" s="225"/>
      <c r="C1309" s="129"/>
      <c r="D1309" s="129"/>
      <c r="E1309" s="148"/>
      <c r="F1309" s="148"/>
    </row>
    <row r="1310" spans="1:6">
      <c r="A1310" s="129"/>
      <c r="B1310" s="225"/>
      <c r="C1310" s="129"/>
      <c r="D1310" s="129"/>
      <c r="E1310" s="148"/>
      <c r="F1310" s="148"/>
    </row>
    <row r="1311" spans="1:6">
      <c r="A1311" s="129"/>
      <c r="B1311" s="225"/>
      <c r="C1311" s="129"/>
      <c r="D1311" s="129"/>
      <c r="E1311" s="148"/>
      <c r="F1311" s="148"/>
    </row>
    <row r="1312" spans="1:6">
      <c r="A1312" s="129"/>
      <c r="B1312" s="225"/>
      <c r="C1312" s="129"/>
      <c r="D1312" s="129"/>
      <c r="E1312" s="148"/>
      <c r="F1312" s="148"/>
    </row>
    <row r="1313" spans="1:6">
      <c r="A1313" s="129"/>
      <c r="B1313" s="225"/>
      <c r="C1313" s="129"/>
      <c r="D1313" s="129"/>
      <c r="E1313" s="148"/>
      <c r="F1313" s="148"/>
    </row>
    <row r="1314" spans="1:6">
      <c r="A1314" s="129"/>
      <c r="B1314" s="225"/>
      <c r="C1314" s="129"/>
      <c r="D1314" s="129"/>
      <c r="E1314" s="148"/>
      <c r="F1314" s="148"/>
    </row>
    <row r="1315" spans="1:6">
      <c r="A1315" s="129"/>
      <c r="B1315" s="225"/>
      <c r="C1315" s="129"/>
      <c r="D1315" s="129"/>
      <c r="E1315" s="148"/>
      <c r="F1315" s="148"/>
    </row>
    <row r="1316" spans="1:6">
      <c r="A1316" s="129"/>
      <c r="B1316" s="225"/>
      <c r="C1316" s="129"/>
      <c r="D1316" s="129"/>
      <c r="E1316" s="148"/>
      <c r="F1316" s="148"/>
    </row>
    <row r="1317" spans="1:6">
      <c r="A1317" s="129"/>
      <c r="B1317" s="225"/>
      <c r="C1317" s="129"/>
      <c r="D1317" s="129"/>
      <c r="E1317" s="148"/>
      <c r="F1317" s="148"/>
    </row>
    <row r="1318" spans="1:6">
      <c r="A1318" s="129"/>
      <c r="B1318" s="225"/>
      <c r="C1318" s="129"/>
      <c r="D1318" s="129"/>
      <c r="E1318" s="148"/>
      <c r="F1318" s="148"/>
    </row>
    <row r="1319" spans="1:6">
      <c r="A1319" s="129"/>
      <c r="B1319" s="225"/>
      <c r="C1319" s="129"/>
      <c r="D1319" s="129"/>
      <c r="E1319" s="148"/>
      <c r="F1319" s="148"/>
    </row>
    <row r="1320" spans="1:6">
      <c r="A1320" s="129"/>
      <c r="B1320" s="225"/>
      <c r="C1320" s="129"/>
      <c r="D1320" s="129"/>
      <c r="E1320" s="148"/>
      <c r="F1320" s="148"/>
    </row>
    <row r="1321" spans="1:6">
      <c r="A1321" s="129"/>
      <c r="B1321" s="225"/>
      <c r="C1321" s="129"/>
      <c r="D1321" s="129"/>
      <c r="E1321" s="148"/>
      <c r="F1321" s="148"/>
    </row>
    <row r="1322" spans="1:6">
      <c r="A1322" s="129"/>
      <c r="B1322" s="225"/>
      <c r="C1322" s="129"/>
      <c r="D1322" s="129"/>
      <c r="E1322" s="148"/>
      <c r="F1322" s="148"/>
    </row>
    <row r="1323" spans="1:6">
      <c r="A1323" s="129"/>
      <c r="B1323" s="225"/>
      <c r="C1323" s="129"/>
      <c r="D1323" s="129"/>
      <c r="E1323" s="148"/>
      <c r="F1323" s="148"/>
    </row>
    <row r="1324" spans="1:6">
      <c r="A1324" s="129"/>
      <c r="B1324" s="225"/>
      <c r="C1324" s="129"/>
      <c r="D1324" s="129"/>
      <c r="E1324" s="148"/>
      <c r="F1324" s="148"/>
    </row>
    <row r="1325" spans="1:6">
      <c r="A1325" s="129"/>
      <c r="B1325" s="225"/>
      <c r="C1325" s="129"/>
      <c r="D1325" s="129"/>
      <c r="E1325" s="148"/>
      <c r="F1325" s="148"/>
    </row>
    <row r="1326" spans="1:6">
      <c r="A1326" s="129"/>
      <c r="B1326" s="225"/>
      <c r="C1326" s="129"/>
      <c r="D1326" s="129"/>
      <c r="E1326" s="148"/>
      <c r="F1326" s="148"/>
    </row>
    <row r="1327" spans="1:6">
      <c r="A1327" s="129"/>
      <c r="B1327" s="225"/>
      <c r="C1327" s="129"/>
      <c r="D1327" s="129"/>
      <c r="E1327" s="148"/>
      <c r="F1327" s="148"/>
    </row>
    <row r="1328" spans="1:6">
      <c r="A1328" s="129"/>
      <c r="B1328" s="225"/>
      <c r="C1328" s="129"/>
      <c r="D1328" s="129"/>
      <c r="E1328" s="148"/>
      <c r="F1328" s="148"/>
    </row>
    <row r="1329" spans="1:6">
      <c r="A1329" s="129"/>
      <c r="B1329" s="225"/>
      <c r="C1329" s="129"/>
      <c r="D1329" s="129"/>
      <c r="E1329" s="148"/>
      <c r="F1329" s="148"/>
    </row>
    <row r="1330" spans="1:6">
      <c r="A1330" s="129"/>
      <c r="B1330" s="225"/>
      <c r="C1330" s="129"/>
      <c r="D1330" s="129"/>
      <c r="E1330" s="148"/>
      <c r="F1330" s="148"/>
    </row>
    <row r="1331" spans="1:6">
      <c r="A1331" s="129"/>
      <c r="B1331" s="225"/>
      <c r="C1331" s="129"/>
      <c r="D1331" s="129"/>
      <c r="E1331" s="148"/>
      <c r="F1331" s="148"/>
    </row>
    <row r="1332" spans="1:6">
      <c r="A1332" s="129"/>
      <c r="B1332" s="225"/>
      <c r="C1332" s="129"/>
      <c r="D1332" s="129"/>
      <c r="E1332" s="148"/>
      <c r="F1332" s="148"/>
    </row>
    <row r="1333" spans="1:6">
      <c r="A1333" s="129"/>
      <c r="B1333" s="225"/>
      <c r="C1333" s="129"/>
      <c r="D1333" s="129"/>
      <c r="E1333" s="148"/>
      <c r="F1333" s="148"/>
    </row>
    <row r="1334" spans="1:6">
      <c r="A1334" s="129"/>
      <c r="B1334" s="225"/>
      <c r="C1334" s="129"/>
      <c r="D1334" s="129"/>
      <c r="E1334" s="148"/>
      <c r="F1334" s="148"/>
    </row>
    <row r="1335" spans="1:6">
      <c r="A1335" s="129"/>
      <c r="B1335" s="225"/>
      <c r="C1335" s="129"/>
      <c r="D1335" s="129"/>
      <c r="E1335" s="148"/>
      <c r="F1335" s="148"/>
    </row>
    <row r="1336" spans="1:6">
      <c r="A1336" s="129"/>
      <c r="B1336" s="225"/>
      <c r="C1336" s="129"/>
      <c r="D1336" s="129"/>
      <c r="E1336" s="148"/>
      <c r="F1336" s="148"/>
    </row>
    <row r="1337" spans="1:6">
      <c r="A1337" s="129"/>
      <c r="B1337" s="225"/>
      <c r="C1337" s="129"/>
      <c r="D1337" s="129"/>
      <c r="E1337" s="148"/>
      <c r="F1337" s="148"/>
    </row>
    <row r="1338" spans="1:6">
      <c r="A1338" s="129"/>
      <c r="B1338" s="225"/>
      <c r="C1338" s="129"/>
      <c r="D1338" s="129"/>
      <c r="E1338" s="148"/>
      <c r="F1338" s="148"/>
    </row>
    <row r="1339" spans="1:6">
      <c r="A1339" s="129"/>
      <c r="B1339" s="225"/>
      <c r="C1339" s="129"/>
      <c r="D1339" s="129"/>
      <c r="E1339" s="148"/>
      <c r="F1339" s="148"/>
    </row>
    <row r="1340" spans="1:6">
      <c r="A1340" s="129"/>
      <c r="B1340" s="225"/>
      <c r="C1340" s="129"/>
      <c r="D1340" s="129"/>
      <c r="E1340" s="148"/>
      <c r="F1340" s="148"/>
    </row>
    <row r="1341" spans="1:6">
      <c r="A1341" s="129"/>
      <c r="B1341" s="225"/>
      <c r="C1341" s="129"/>
      <c r="D1341" s="129"/>
      <c r="E1341" s="148"/>
      <c r="F1341" s="148"/>
    </row>
    <row r="1342" spans="1:6">
      <c r="A1342" s="129"/>
      <c r="B1342" s="225"/>
      <c r="C1342" s="129"/>
      <c r="D1342" s="129"/>
      <c r="E1342" s="148"/>
      <c r="F1342" s="148"/>
    </row>
    <row r="1343" spans="1:6">
      <c r="A1343" s="129"/>
      <c r="B1343" s="225"/>
      <c r="C1343" s="129"/>
      <c r="D1343" s="129"/>
      <c r="E1343" s="148"/>
      <c r="F1343" s="148"/>
    </row>
    <row r="1344" spans="1:6">
      <c r="A1344" s="129"/>
      <c r="B1344" s="225"/>
      <c r="C1344" s="129"/>
      <c r="D1344" s="129"/>
      <c r="E1344" s="148"/>
      <c r="F1344" s="148"/>
    </row>
    <row r="1345" spans="1:6">
      <c r="A1345" s="129"/>
      <c r="B1345" s="225"/>
      <c r="C1345" s="129"/>
      <c r="D1345" s="129"/>
      <c r="E1345" s="148"/>
      <c r="F1345" s="148"/>
    </row>
    <row r="1346" spans="1:6">
      <c r="A1346" s="129"/>
      <c r="B1346" s="225"/>
      <c r="C1346" s="129"/>
      <c r="D1346" s="129"/>
      <c r="E1346" s="148"/>
      <c r="F1346" s="148"/>
    </row>
    <row r="1347" spans="1:6">
      <c r="A1347" s="129"/>
      <c r="B1347" s="225"/>
      <c r="C1347" s="129"/>
      <c r="D1347" s="129"/>
      <c r="E1347" s="148"/>
      <c r="F1347" s="148"/>
    </row>
    <row r="1348" spans="1:6">
      <c r="A1348" s="129"/>
      <c r="B1348" s="225"/>
      <c r="C1348" s="129"/>
      <c r="D1348" s="129"/>
      <c r="E1348" s="148"/>
      <c r="F1348" s="148"/>
    </row>
    <row r="1349" spans="1:6">
      <c r="A1349" s="129"/>
      <c r="B1349" s="225"/>
      <c r="C1349" s="129"/>
      <c r="D1349" s="129"/>
      <c r="E1349" s="148"/>
      <c r="F1349" s="148"/>
    </row>
    <row r="1350" spans="1:6">
      <c r="A1350" s="129"/>
      <c r="B1350" s="225"/>
      <c r="C1350" s="129"/>
      <c r="D1350" s="129"/>
      <c r="E1350" s="148"/>
      <c r="F1350" s="148"/>
    </row>
    <row r="1351" spans="1:6">
      <c r="A1351" s="129"/>
      <c r="B1351" s="225"/>
      <c r="C1351" s="129"/>
      <c r="D1351" s="129"/>
      <c r="E1351" s="148"/>
      <c r="F1351" s="148"/>
    </row>
    <row r="1352" spans="1:6">
      <c r="A1352" s="129"/>
      <c r="B1352" s="225"/>
      <c r="C1352" s="129"/>
      <c r="D1352" s="129"/>
      <c r="E1352" s="148"/>
      <c r="F1352" s="148"/>
    </row>
    <row r="1353" spans="1:6">
      <c r="A1353" s="129"/>
      <c r="B1353" s="225"/>
      <c r="C1353" s="129"/>
      <c r="D1353" s="129"/>
      <c r="E1353" s="148"/>
      <c r="F1353" s="148"/>
    </row>
    <row r="1354" spans="1:6">
      <c r="A1354" s="129"/>
      <c r="B1354" s="225"/>
      <c r="C1354" s="129"/>
      <c r="D1354" s="129"/>
      <c r="E1354" s="148"/>
      <c r="F1354" s="148"/>
    </row>
    <row r="1355" spans="1:6">
      <c r="A1355" s="129"/>
      <c r="B1355" s="225"/>
      <c r="C1355" s="129"/>
      <c r="D1355" s="129"/>
      <c r="E1355" s="148"/>
      <c r="F1355" s="148"/>
    </row>
    <row r="1356" spans="1:6">
      <c r="A1356" s="129"/>
      <c r="B1356" s="225"/>
      <c r="C1356" s="129"/>
      <c r="D1356" s="129"/>
      <c r="E1356" s="148"/>
      <c r="F1356" s="148"/>
    </row>
    <row r="1357" spans="1:6">
      <c r="A1357" s="129"/>
      <c r="B1357" s="225"/>
      <c r="C1357" s="129"/>
      <c r="D1357" s="129"/>
      <c r="E1357" s="148"/>
      <c r="F1357" s="148"/>
    </row>
    <row r="1358" spans="1:6">
      <c r="A1358" s="129"/>
      <c r="B1358" s="225"/>
      <c r="C1358" s="129"/>
      <c r="D1358" s="129"/>
      <c r="E1358" s="148"/>
      <c r="F1358" s="148"/>
    </row>
    <row r="1359" spans="1:6">
      <c r="A1359" s="129"/>
      <c r="B1359" s="225"/>
      <c r="C1359" s="129"/>
      <c r="D1359" s="129"/>
      <c r="E1359" s="148"/>
      <c r="F1359" s="148"/>
    </row>
    <row r="1360" spans="1:6">
      <c r="A1360" s="129"/>
      <c r="B1360" s="225"/>
      <c r="C1360" s="129"/>
      <c r="D1360" s="129"/>
      <c r="E1360" s="148"/>
      <c r="F1360" s="148"/>
    </row>
    <row r="1361" spans="1:6">
      <c r="A1361" s="129"/>
      <c r="B1361" s="225"/>
      <c r="C1361" s="129"/>
      <c r="D1361" s="129"/>
      <c r="E1361" s="148"/>
      <c r="F1361" s="148"/>
    </row>
    <row r="1362" spans="1:6">
      <c r="A1362" s="129"/>
      <c r="B1362" s="225"/>
      <c r="C1362" s="129"/>
      <c r="D1362" s="129"/>
      <c r="E1362" s="148"/>
      <c r="F1362" s="148"/>
    </row>
    <row r="1363" spans="1:6">
      <c r="A1363" s="129"/>
      <c r="B1363" s="225"/>
      <c r="C1363" s="129"/>
      <c r="D1363" s="129"/>
      <c r="E1363" s="148"/>
      <c r="F1363" s="148"/>
    </row>
    <row r="1364" spans="1:6">
      <c r="A1364" s="129"/>
      <c r="B1364" s="225"/>
      <c r="C1364" s="129"/>
      <c r="D1364" s="129"/>
      <c r="E1364" s="148"/>
      <c r="F1364" s="148"/>
    </row>
    <row r="1365" spans="1:6">
      <c r="A1365" s="129"/>
      <c r="B1365" s="225"/>
      <c r="C1365" s="129"/>
      <c r="D1365" s="129"/>
      <c r="E1365" s="148"/>
      <c r="F1365" s="148"/>
    </row>
    <row r="1366" spans="1:6">
      <c r="A1366" s="129"/>
      <c r="B1366" s="225"/>
      <c r="C1366" s="129"/>
      <c r="D1366" s="129"/>
      <c r="E1366" s="148"/>
      <c r="F1366" s="148"/>
    </row>
    <row r="1367" spans="1:6">
      <c r="A1367" s="129"/>
      <c r="B1367" s="225"/>
      <c r="C1367" s="129"/>
      <c r="D1367" s="129"/>
      <c r="E1367" s="148"/>
      <c r="F1367" s="148"/>
    </row>
    <row r="1368" spans="1:6">
      <c r="A1368" s="129"/>
      <c r="B1368" s="225"/>
      <c r="C1368" s="129"/>
      <c r="D1368" s="129"/>
      <c r="E1368" s="148"/>
      <c r="F1368" s="148"/>
    </row>
    <row r="1369" spans="1:6">
      <c r="A1369" s="129"/>
      <c r="B1369" s="225"/>
      <c r="C1369" s="129"/>
      <c r="D1369" s="129"/>
      <c r="E1369" s="148"/>
      <c r="F1369" s="148"/>
    </row>
    <row r="1370" spans="1:6">
      <c r="A1370" s="129"/>
      <c r="B1370" s="225"/>
      <c r="C1370" s="129"/>
      <c r="D1370" s="129"/>
      <c r="E1370" s="148"/>
      <c r="F1370" s="148"/>
    </row>
    <row r="1371" spans="1:6">
      <c r="A1371" s="129"/>
      <c r="B1371" s="225"/>
      <c r="C1371" s="129"/>
      <c r="D1371" s="129"/>
      <c r="E1371" s="148"/>
      <c r="F1371" s="148"/>
    </row>
    <row r="1372" spans="1:6">
      <c r="A1372" s="129"/>
      <c r="B1372" s="225"/>
      <c r="C1372" s="129"/>
      <c r="D1372" s="129"/>
      <c r="E1372" s="148"/>
      <c r="F1372" s="148"/>
    </row>
    <row r="1373" spans="1:6">
      <c r="A1373" s="129"/>
      <c r="B1373" s="225"/>
      <c r="C1373" s="129"/>
      <c r="D1373" s="129"/>
      <c r="E1373" s="148"/>
      <c r="F1373" s="148"/>
    </row>
    <row r="1374" spans="1:6">
      <c r="A1374" s="129"/>
      <c r="B1374" s="225"/>
      <c r="C1374" s="129"/>
      <c r="D1374" s="129"/>
      <c r="E1374" s="148"/>
      <c r="F1374" s="148"/>
    </row>
    <row r="1375" spans="1:6">
      <c r="A1375" s="129"/>
      <c r="B1375" s="225"/>
      <c r="C1375" s="129"/>
      <c r="D1375" s="129"/>
      <c r="E1375" s="148"/>
      <c r="F1375" s="148"/>
    </row>
    <row r="1376" spans="1:6">
      <c r="A1376" s="129"/>
      <c r="B1376" s="225"/>
      <c r="C1376" s="129"/>
      <c r="D1376" s="129"/>
      <c r="E1376" s="148"/>
      <c r="F1376" s="148"/>
    </row>
    <row r="1377" spans="1:6">
      <c r="A1377" s="129"/>
      <c r="B1377" s="225"/>
      <c r="C1377" s="129"/>
      <c r="D1377" s="129"/>
      <c r="E1377" s="148"/>
      <c r="F1377" s="148"/>
    </row>
    <row r="1378" spans="1:6">
      <c r="A1378" s="129"/>
      <c r="B1378" s="225"/>
      <c r="C1378" s="129"/>
      <c r="D1378" s="129"/>
      <c r="E1378" s="148"/>
      <c r="F1378" s="148"/>
    </row>
    <row r="1379" spans="1:6">
      <c r="A1379" s="129"/>
      <c r="B1379" s="225"/>
      <c r="C1379" s="129"/>
      <c r="D1379" s="129"/>
      <c r="E1379" s="148"/>
      <c r="F1379" s="148"/>
    </row>
    <row r="1380" spans="1:6">
      <c r="A1380" s="129"/>
      <c r="B1380" s="225"/>
      <c r="C1380" s="129"/>
      <c r="D1380" s="129"/>
      <c r="E1380" s="148"/>
      <c r="F1380" s="148"/>
    </row>
    <row r="1381" spans="1:6">
      <c r="A1381" s="129"/>
      <c r="B1381" s="225"/>
      <c r="C1381" s="129"/>
      <c r="D1381" s="129"/>
      <c r="E1381" s="148"/>
      <c r="F1381" s="148"/>
    </row>
    <row r="1382" spans="1:6">
      <c r="A1382" s="129"/>
      <c r="B1382" s="225"/>
      <c r="C1382" s="129"/>
      <c r="D1382" s="129"/>
      <c r="E1382" s="148"/>
      <c r="F1382" s="148"/>
    </row>
    <row r="1383" spans="1:6">
      <c r="A1383" s="129"/>
      <c r="B1383" s="225"/>
      <c r="C1383" s="129"/>
      <c r="D1383" s="129"/>
      <c r="E1383" s="148"/>
      <c r="F1383" s="148"/>
    </row>
    <row r="1384" spans="1:6">
      <c r="A1384" s="129"/>
      <c r="B1384" s="225"/>
      <c r="C1384" s="129"/>
      <c r="D1384" s="129"/>
      <c r="E1384" s="148"/>
      <c r="F1384" s="148"/>
    </row>
    <row r="1385" spans="1:6">
      <c r="A1385" s="129"/>
      <c r="B1385" s="225"/>
      <c r="C1385" s="129"/>
      <c r="D1385" s="129"/>
      <c r="E1385" s="148"/>
      <c r="F1385" s="148"/>
    </row>
    <row r="1386" spans="1:6">
      <c r="A1386" s="129"/>
      <c r="B1386" s="225"/>
      <c r="C1386" s="129"/>
      <c r="D1386" s="129"/>
      <c r="E1386" s="148"/>
      <c r="F1386" s="148"/>
    </row>
    <row r="1387" spans="1:6">
      <c r="A1387" s="129"/>
      <c r="B1387" s="225"/>
      <c r="C1387" s="129"/>
      <c r="D1387" s="129"/>
      <c r="E1387" s="148"/>
      <c r="F1387" s="148"/>
    </row>
    <row r="1388" spans="1:6">
      <c r="A1388" s="129"/>
      <c r="B1388" s="225"/>
      <c r="C1388" s="129"/>
      <c r="D1388" s="129"/>
      <c r="E1388" s="148"/>
      <c r="F1388" s="148"/>
    </row>
    <row r="1389" spans="1:6">
      <c r="A1389" s="129"/>
      <c r="B1389" s="225"/>
      <c r="C1389" s="129"/>
      <c r="D1389" s="129"/>
      <c r="E1389" s="148"/>
      <c r="F1389" s="148"/>
    </row>
    <row r="1390" spans="1:6">
      <c r="A1390" s="129"/>
      <c r="B1390" s="225"/>
      <c r="C1390" s="129"/>
      <c r="D1390" s="129"/>
      <c r="E1390" s="148"/>
      <c r="F1390" s="148"/>
    </row>
    <row r="1391" spans="1:6">
      <c r="A1391" s="129"/>
      <c r="B1391" s="225"/>
      <c r="C1391" s="129"/>
      <c r="D1391" s="129"/>
      <c r="E1391" s="148"/>
      <c r="F1391" s="148"/>
    </row>
    <row r="1392" spans="1:6">
      <c r="A1392" s="129"/>
      <c r="B1392" s="225"/>
      <c r="C1392" s="129"/>
      <c r="D1392" s="129"/>
      <c r="E1392" s="148"/>
      <c r="F1392" s="148"/>
    </row>
    <row r="1393" spans="1:6">
      <c r="A1393" s="129"/>
      <c r="B1393" s="225"/>
      <c r="C1393" s="129"/>
      <c r="D1393" s="129"/>
      <c r="E1393" s="148"/>
      <c r="F1393" s="148"/>
    </row>
    <row r="1394" spans="1:6">
      <c r="A1394" s="129"/>
      <c r="B1394" s="225"/>
      <c r="C1394" s="129"/>
      <c r="D1394" s="129"/>
      <c r="E1394" s="148"/>
      <c r="F1394" s="148"/>
    </row>
    <row r="1395" spans="1:6">
      <c r="A1395" s="129"/>
      <c r="B1395" s="225"/>
      <c r="C1395" s="129"/>
      <c r="D1395" s="129"/>
      <c r="E1395" s="148"/>
      <c r="F1395" s="148"/>
    </row>
    <row r="1396" spans="1:6">
      <c r="A1396" s="129"/>
      <c r="B1396" s="225"/>
      <c r="C1396" s="129"/>
      <c r="D1396" s="129"/>
      <c r="E1396" s="148"/>
      <c r="F1396" s="148"/>
    </row>
    <row r="1397" spans="1:6">
      <c r="A1397" s="129"/>
      <c r="B1397" s="225"/>
      <c r="C1397" s="129"/>
      <c r="D1397" s="129"/>
      <c r="E1397" s="148"/>
      <c r="F1397" s="148"/>
    </row>
    <row r="1398" spans="1:6">
      <c r="A1398" s="129"/>
      <c r="B1398" s="225"/>
      <c r="C1398" s="129"/>
      <c r="D1398" s="129"/>
      <c r="E1398" s="148"/>
      <c r="F1398" s="148"/>
    </row>
    <row r="1399" spans="1:6">
      <c r="A1399" s="129"/>
      <c r="B1399" s="225"/>
      <c r="C1399" s="129"/>
      <c r="D1399" s="129"/>
      <c r="E1399" s="148"/>
      <c r="F1399" s="148"/>
    </row>
    <row r="1400" spans="1:6">
      <c r="A1400" s="129"/>
      <c r="B1400" s="225"/>
      <c r="C1400" s="129"/>
      <c r="D1400" s="129"/>
      <c r="E1400" s="148"/>
      <c r="F1400" s="148"/>
    </row>
    <row r="1401" spans="1:6">
      <c r="A1401" s="129"/>
      <c r="B1401" s="225"/>
      <c r="C1401" s="129"/>
      <c r="D1401" s="129"/>
      <c r="E1401" s="148"/>
      <c r="F1401" s="148"/>
    </row>
    <row r="1402" spans="1:6">
      <c r="A1402" s="129"/>
      <c r="B1402" s="225"/>
      <c r="C1402" s="129"/>
      <c r="D1402" s="129"/>
      <c r="E1402" s="148"/>
      <c r="F1402" s="148"/>
    </row>
    <row r="1403" spans="1:6">
      <c r="A1403" s="129"/>
      <c r="B1403" s="225"/>
      <c r="C1403" s="129"/>
      <c r="D1403" s="129"/>
      <c r="E1403" s="148"/>
      <c r="F1403" s="148"/>
    </row>
    <row r="1404" spans="1:6">
      <c r="A1404" s="129"/>
      <c r="B1404" s="225"/>
      <c r="C1404" s="129"/>
      <c r="D1404" s="129"/>
      <c r="E1404" s="148"/>
      <c r="F1404" s="148"/>
    </row>
    <row r="1405" spans="1:6">
      <c r="A1405" s="129"/>
      <c r="B1405" s="225"/>
      <c r="C1405" s="129"/>
      <c r="D1405" s="129"/>
      <c r="E1405" s="148"/>
      <c r="F1405" s="148"/>
    </row>
    <row r="1406" spans="1:6">
      <c r="A1406" s="129"/>
      <c r="B1406" s="225"/>
      <c r="C1406" s="129"/>
      <c r="D1406" s="129"/>
      <c r="E1406" s="148"/>
      <c r="F1406" s="148"/>
    </row>
    <row r="1407" spans="1:6">
      <c r="A1407" s="129"/>
      <c r="B1407" s="225"/>
      <c r="C1407" s="129"/>
      <c r="D1407" s="129"/>
      <c r="E1407" s="148"/>
      <c r="F1407" s="148"/>
    </row>
    <row r="1408" spans="1:6">
      <c r="A1408" s="129"/>
      <c r="B1408" s="225"/>
      <c r="C1408" s="129"/>
      <c r="D1408" s="129"/>
      <c r="E1408" s="148"/>
      <c r="F1408" s="148"/>
    </row>
    <row r="1409" spans="1:6">
      <c r="A1409" s="129"/>
      <c r="B1409" s="225"/>
      <c r="C1409" s="129"/>
      <c r="D1409" s="129"/>
      <c r="E1409" s="148"/>
      <c r="F1409" s="148"/>
    </row>
    <row r="1410" spans="1:6">
      <c r="A1410" s="129"/>
      <c r="B1410" s="225"/>
      <c r="C1410" s="129"/>
      <c r="D1410" s="129"/>
      <c r="E1410" s="148"/>
      <c r="F1410" s="148"/>
    </row>
    <row r="1411" spans="1:6">
      <c r="A1411" s="129"/>
      <c r="B1411" s="225"/>
      <c r="C1411" s="129"/>
      <c r="D1411" s="129"/>
      <c r="E1411" s="148"/>
      <c r="F1411" s="148"/>
    </row>
    <row r="1412" spans="1:6">
      <c r="A1412" s="129"/>
      <c r="B1412" s="225"/>
      <c r="C1412" s="129"/>
      <c r="D1412" s="129"/>
      <c r="E1412" s="148"/>
      <c r="F1412" s="148"/>
    </row>
    <row r="1413" spans="1:6">
      <c r="A1413" s="129"/>
      <c r="B1413" s="225"/>
      <c r="C1413" s="129"/>
      <c r="D1413" s="129"/>
      <c r="E1413" s="148"/>
      <c r="F1413" s="148"/>
    </row>
    <row r="1414" spans="1:6">
      <c r="A1414" s="129"/>
      <c r="B1414" s="225"/>
      <c r="C1414" s="129"/>
      <c r="D1414" s="129"/>
      <c r="E1414" s="148"/>
      <c r="F1414" s="148"/>
    </row>
    <row r="1415" spans="1:6">
      <c r="A1415" s="129"/>
      <c r="B1415" s="225"/>
      <c r="C1415" s="129"/>
      <c r="D1415" s="129"/>
      <c r="E1415" s="148"/>
      <c r="F1415" s="148"/>
    </row>
    <row r="1416" spans="1:6">
      <c r="A1416" s="129"/>
      <c r="B1416" s="225"/>
      <c r="C1416" s="129"/>
      <c r="D1416" s="129"/>
      <c r="E1416" s="148"/>
      <c r="F1416" s="148"/>
    </row>
    <row r="1417" spans="1:6">
      <c r="A1417" s="129"/>
      <c r="B1417" s="225"/>
      <c r="C1417" s="129"/>
      <c r="D1417" s="129"/>
      <c r="E1417" s="148"/>
      <c r="F1417" s="148"/>
    </row>
    <row r="1418" spans="1:6">
      <c r="A1418" s="129"/>
      <c r="B1418" s="225"/>
      <c r="C1418" s="129"/>
      <c r="D1418" s="129"/>
      <c r="E1418" s="148"/>
      <c r="F1418" s="148"/>
    </row>
    <row r="1419" spans="1:6">
      <c r="A1419" s="129"/>
      <c r="B1419" s="225"/>
      <c r="C1419" s="129"/>
      <c r="D1419" s="129"/>
      <c r="E1419" s="148"/>
      <c r="F1419" s="148"/>
    </row>
    <row r="1420" spans="1:6">
      <c r="A1420" s="129"/>
      <c r="B1420" s="225"/>
      <c r="C1420" s="129"/>
      <c r="D1420" s="129"/>
      <c r="E1420" s="148"/>
      <c r="F1420" s="148"/>
    </row>
    <row r="1421" spans="1:6">
      <c r="A1421" s="129"/>
      <c r="B1421" s="225"/>
      <c r="C1421" s="129"/>
      <c r="D1421" s="129"/>
      <c r="E1421" s="148"/>
      <c r="F1421" s="148"/>
    </row>
    <row r="1422" spans="1:6">
      <c r="A1422" s="129"/>
      <c r="B1422" s="225"/>
      <c r="C1422" s="129"/>
      <c r="D1422" s="129"/>
      <c r="E1422" s="148"/>
      <c r="F1422" s="148"/>
    </row>
    <row r="1423" spans="1:6">
      <c r="A1423" s="129"/>
      <c r="B1423" s="225"/>
      <c r="C1423" s="129"/>
      <c r="D1423" s="129"/>
      <c r="E1423" s="148"/>
      <c r="F1423" s="148"/>
    </row>
    <row r="1424" spans="1:6">
      <c r="A1424" s="129"/>
      <c r="B1424" s="225"/>
      <c r="C1424" s="129"/>
      <c r="D1424" s="129"/>
      <c r="E1424" s="148"/>
      <c r="F1424" s="148"/>
    </row>
    <row r="1425" spans="1:6">
      <c r="A1425" s="129"/>
      <c r="B1425" s="225"/>
      <c r="C1425" s="129"/>
      <c r="D1425" s="129"/>
      <c r="E1425" s="148"/>
      <c r="F1425" s="148"/>
    </row>
    <row r="1426" spans="1:6">
      <c r="A1426" s="129"/>
      <c r="B1426" s="225"/>
      <c r="C1426" s="129"/>
      <c r="D1426" s="129"/>
      <c r="E1426" s="148"/>
      <c r="F1426" s="148"/>
    </row>
    <row r="1427" spans="1:6">
      <c r="A1427" s="129"/>
      <c r="B1427" s="225"/>
      <c r="C1427" s="129"/>
      <c r="D1427" s="129"/>
      <c r="E1427" s="148"/>
      <c r="F1427" s="148"/>
    </row>
    <row r="1428" spans="1:6">
      <c r="A1428" s="129"/>
      <c r="B1428" s="225"/>
      <c r="C1428" s="129"/>
      <c r="D1428" s="129"/>
      <c r="E1428" s="148"/>
      <c r="F1428" s="148"/>
    </row>
    <row r="1429" spans="1:6">
      <c r="A1429" s="129"/>
      <c r="B1429" s="225"/>
      <c r="C1429" s="129"/>
      <c r="D1429" s="129"/>
      <c r="E1429" s="148"/>
      <c r="F1429" s="148"/>
    </row>
    <row r="1430" spans="1:6">
      <c r="A1430" s="129"/>
      <c r="B1430" s="225"/>
      <c r="C1430" s="129"/>
      <c r="D1430" s="129"/>
      <c r="E1430" s="148"/>
      <c r="F1430" s="148"/>
    </row>
    <row r="1431" spans="1:6">
      <c r="A1431" s="129"/>
      <c r="B1431" s="225"/>
      <c r="C1431" s="129"/>
      <c r="D1431" s="129"/>
      <c r="E1431" s="148"/>
      <c r="F1431" s="148"/>
    </row>
    <row r="1432" spans="1:6">
      <c r="A1432" s="129"/>
      <c r="B1432" s="225"/>
      <c r="C1432" s="129"/>
      <c r="D1432" s="129"/>
      <c r="E1432" s="148"/>
      <c r="F1432" s="148"/>
    </row>
    <row r="1433" spans="1:6">
      <c r="A1433" s="129"/>
      <c r="B1433" s="225"/>
      <c r="C1433" s="129"/>
      <c r="D1433" s="129"/>
      <c r="E1433" s="148"/>
      <c r="F1433" s="148"/>
    </row>
    <row r="1434" spans="1:6">
      <c r="A1434" s="129"/>
      <c r="B1434" s="225"/>
      <c r="C1434" s="129"/>
      <c r="D1434" s="129"/>
      <c r="E1434" s="148"/>
      <c r="F1434" s="148"/>
    </row>
    <row r="1435" spans="1:6">
      <c r="A1435" s="129"/>
      <c r="B1435" s="225"/>
      <c r="C1435" s="129"/>
      <c r="D1435" s="129"/>
      <c r="E1435" s="148"/>
      <c r="F1435" s="148"/>
    </row>
    <row r="1436" spans="1:6">
      <c r="A1436" s="129"/>
      <c r="B1436" s="225"/>
      <c r="C1436" s="129"/>
      <c r="D1436" s="129"/>
      <c r="E1436" s="148"/>
      <c r="F1436" s="148"/>
    </row>
    <row r="1437" spans="1:6">
      <c r="A1437" s="129"/>
      <c r="B1437" s="225"/>
      <c r="C1437" s="129"/>
      <c r="D1437" s="129"/>
      <c r="E1437" s="148"/>
      <c r="F1437" s="148"/>
    </row>
    <row r="1438" spans="1:6">
      <c r="A1438" s="129"/>
      <c r="B1438" s="225"/>
      <c r="C1438" s="129"/>
      <c r="D1438" s="129"/>
      <c r="E1438" s="148"/>
      <c r="F1438" s="148"/>
    </row>
    <row r="1439" spans="1:6">
      <c r="A1439" s="129"/>
      <c r="B1439" s="225"/>
      <c r="C1439" s="129"/>
      <c r="D1439" s="129"/>
      <c r="E1439" s="148"/>
      <c r="F1439" s="148"/>
    </row>
    <row r="1440" spans="1:6">
      <c r="A1440" s="129"/>
      <c r="B1440" s="225"/>
      <c r="C1440" s="129"/>
      <c r="D1440" s="129"/>
      <c r="E1440" s="148"/>
      <c r="F1440" s="148"/>
    </row>
    <row r="1441" spans="1:6">
      <c r="A1441" s="129"/>
      <c r="B1441" s="225"/>
      <c r="C1441" s="129"/>
      <c r="D1441" s="129"/>
      <c r="E1441" s="148"/>
      <c r="F1441" s="148"/>
    </row>
    <row r="1442" spans="1:6">
      <c r="A1442" s="129"/>
      <c r="B1442" s="225"/>
      <c r="C1442" s="129"/>
      <c r="D1442" s="129"/>
      <c r="E1442" s="148"/>
      <c r="F1442" s="148"/>
    </row>
    <row r="1443" spans="1:6">
      <c r="A1443" s="129"/>
      <c r="B1443" s="225"/>
      <c r="C1443" s="129"/>
      <c r="D1443" s="129"/>
      <c r="E1443" s="148"/>
      <c r="F1443" s="148"/>
    </row>
    <row r="1444" spans="1:6">
      <c r="A1444" s="129"/>
      <c r="B1444" s="225"/>
      <c r="C1444" s="129"/>
      <c r="D1444" s="129"/>
      <c r="E1444" s="148"/>
      <c r="F1444" s="148"/>
    </row>
    <row r="1445" spans="1:6">
      <c r="A1445" s="129"/>
      <c r="B1445" s="225"/>
      <c r="C1445" s="129"/>
      <c r="D1445" s="129"/>
      <c r="E1445" s="148"/>
      <c r="F1445" s="148"/>
    </row>
    <row r="1446" spans="1:6">
      <c r="A1446" s="129"/>
      <c r="B1446" s="225"/>
      <c r="C1446" s="129"/>
      <c r="D1446" s="129"/>
      <c r="E1446" s="148"/>
      <c r="F1446" s="148"/>
    </row>
    <row r="1447" spans="1:6">
      <c r="A1447" s="129"/>
      <c r="B1447" s="225"/>
      <c r="C1447" s="129"/>
      <c r="D1447" s="129"/>
      <c r="E1447" s="148"/>
      <c r="F1447" s="148"/>
    </row>
    <row r="1448" spans="1:6">
      <c r="A1448" s="129"/>
      <c r="B1448" s="225"/>
      <c r="C1448" s="129"/>
      <c r="D1448" s="129"/>
      <c r="E1448" s="148"/>
      <c r="F1448" s="148"/>
    </row>
    <row r="1449" spans="1:6">
      <c r="A1449" s="129"/>
      <c r="B1449" s="225"/>
      <c r="C1449" s="129"/>
      <c r="D1449" s="129"/>
      <c r="E1449" s="148"/>
      <c r="F1449" s="148"/>
    </row>
    <row r="1450" spans="1:6">
      <c r="A1450" s="129"/>
      <c r="B1450" s="225"/>
      <c r="C1450" s="129"/>
      <c r="D1450" s="129"/>
      <c r="E1450" s="148"/>
      <c r="F1450" s="148"/>
    </row>
    <row r="1451" spans="1:6">
      <c r="A1451" s="129"/>
      <c r="B1451" s="225"/>
      <c r="C1451" s="129"/>
      <c r="D1451" s="129"/>
      <c r="E1451" s="148"/>
      <c r="F1451" s="148"/>
    </row>
    <row r="1452" spans="1:6">
      <c r="A1452" s="129"/>
      <c r="B1452" s="225"/>
      <c r="C1452" s="129"/>
      <c r="D1452" s="129"/>
      <c r="E1452" s="148"/>
      <c r="F1452" s="148"/>
    </row>
    <row r="1453" spans="1:6">
      <c r="A1453" s="129"/>
      <c r="B1453" s="225"/>
      <c r="C1453" s="129"/>
      <c r="D1453" s="129"/>
      <c r="E1453" s="148"/>
      <c r="F1453" s="148"/>
    </row>
    <row r="1454" spans="1:6">
      <c r="A1454" s="129"/>
      <c r="B1454" s="225"/>
      <c r="C1454" s="129"/>
      <c r="D1454" s="129"/>
      <c r="E1454" s="148"/>
      <c r="F1454" s="148"/>
    </row>
    <row r="1455" spans="1:6">
      <c r="A1455" s="129"/>
      <c r="B1455" s="225"/>
      <c r="C1455" s="129"/>
      <c r="D1455" s="129"/>
      <c r="E1455" s="148"/>
      <c r="F1455" s="148"/>
    </row>
    <row r="1456" spans="1:6">
      <c r="A1456" s="129"/>
      <c r="B1456" s="225"/>
      <c r="C1456" s="129"/>
      <c r="D1456" s="129"/>
      <c r="E1456" s="148"/>
      <c r="F1456" s="148"/>
    </row>
    <row r="1457" spans="1:6">
      <c r="A1457" s="129"/>
      <c r="B1457" s="225"/>
      <c r="C1457" s="129"/>
      <c r="D1457" s="129"/>
      <c r="E1457" s="148"/>
      <c r="F1457" s="148"/>
    </row>
    <row r="1458" spans="1:6">
      <c r="A1458" s="129"/>
      <c r="B1458" s="225"/>
      <c r="C1458" s="129"/>
      <c r="D1458" s="129"/>
      <c r="E1458" s="148"/>
      <c r="F1458" s="148"/>
    </row>
    <row r="1459" spans="1:6">
      <c r="A1459" s="129"/>
      <c r="B1459" s="225"/>
      <c r="C1459" s="129"/>
      <c r="D1459" s="129"/>
      <c r="E1459" s="148"/>
      <c r="F1459" s="148"/>
    </row>
    <row r="1460" spans="1:6">
      <c r="A1460" s="129"/>
      <c r="B1460" s="225"/>
      <c r="C1460" s="129"/>
      <c r="D1460" s="129"/>
      <c r="E1460" s="148"/>
      <c r="F1460" s="148"/>
    </row>
    <row r="1461" spans="1:6">
      <c r="A1461" s="129"/>
      <c r="B1461" s="225"/>
      <c r="C1461" s="129"/>
      <c r="D1461" s="129"/>
      <c r="E1461" s="148"/>
      <c r="F1461" s="148"/>
    </row>
    <row r="1462" spans="1:6">
      <c r="A1462" s="129"/>
      <c r="B1462" s="225"/>
      <c r="C1462" s="129"/>
      <c r="D1462" s="129"/>
      <c r="E1462" s="148"/>
      <c r="F1462" s="148"/>
    </row>
    <row r="1463" spans="1:6">
      <c r="A1463" s="129"/>
      <c r="B1463" s="225"/>
      <c r="C1463" s="129"/>
      <c r="D1463" s="129"/>
      <c r="E1463" s="148"/>
      <c r="F1463" s="148"/>
    </row>
    <row r="1464" spans="1:6">
      <c r="A1464" s="129"/>
      <c r="B1464" s="225"/>
      <c r="C1464" s="129"/>
      <c r="D1464" s="129"/>
      <c r="E1464" s="148"/>
      <c r="F1464" s="148"/>
    </row>
    <row r="1465" spans="1:6">
      <c r="A1465" s="129"/>
      <c r="B1465" s="225"/>
      <c r="C1465" s="129"/>
      <c r="D1465" s="129"/>
      <c r="E1465" s="148"/>
      <c r="F1465" s="148"/>
    </row>
    <row r="1466" spans="1:6">
      <c r="A1466" s="129"/>
      <c r="B1466" s="225"/>
      <c r="C1466" s="129"/>
      <c r="D1466" s="129"/>
      <c r="E1466" s="148"/>
      <c r="F1466" s="148"/>
    </row>
    <row r="1467" spans="1:6">
      <c r="A1467" s="129"/>
      <c r="B1467" s="225"/>
      <c r="C1467" s="129"/>
      <c r="D1467" s="129"/>
      <c r="E1467" s="148"/>
      <c r="F1467" s="148"/>
    </row>
    <row r="1468" spans="1:6">
      <c r="A1468" s="129"/>
      <c r="B1468" s="225"/>
      <c r="C1468" s="129"/>
      <c r="D1468" s="129"/>
      <c r="E1468" s="148"/>
      <c r="F1468" s="148"/>
    </row>
    <row r="1469" spans="1:6">
      <c r="A1469" s="129"/>
      <c r="B1469" s="225"/>
      <c r="C1469" s="129"/>
      <c r="D1469" s="129"/>
      <c r="E1469" s="148"/>
      <c r="F1469" s="148"/>
    </row>
    <row r="1470" spans="1:6">
      <c r="A1470" s="129"/>
      <c r="B1470" s="225"/>
      <c r="C1470" s="129"/>
      <c r="D1470" s="129"/>
      <c r="E1470" s="148"/>
      <c r="F1470" s="148"/>
    </row>
    <row r="1471" spans="1:6">
      <c r="A1471" s="129"/>
      <c r="B1471" s="225"/>
      <c r="C1471" s="129"/>
      <c r="D1471" s="129"/>
      <c r="E1471" s="148"/>
      <c r="F1471" s="148"/>
    </row>
    <row r="1472" spans="1:6">
      <c r="A1472" s="129"/>
      <c r="B1472" s="225"/>
      <c r="C1472" s="129"/>
      <c r="D1472" s="129"/>
      <c r="E1472" s="148"/>
      <c r="F1472" s="148"/>
    </row>
    <row r="1473" spans="1:6">
      <c r="A1473" s="129"/>
      <c r="B1473" s="225"/>
      <c r="C1473" s="129"/>
      <c r="D1473" s="129"/>
      <c r="E1473" s="148"/>
      <c r="F1473" s="148"/>
    </row>
    <row r="1474" spans="1:6">
      <c r="A1474" s="129"/>
      <c r="B1474" s="225"/>
      <c r="C1474" s="129"/>
      <c r="D1474" s="129"/>
      <c r="E1474" s="148"/>
      <c r="F1474" s="148"/>
    </row>
    <row r="1475" spans="1:6">
      <c r="A1475" s="129"/>
      <c r="B1475" s="225"/>
      <c r="C1475" s="129"/>
      <c r="D1475" s="129"/>
      <c r="E1475" s="148"/>
      <c r="F1475" s="148"/>
    </row>
    <row r="1476" spans="1:6">
      <c r="A1476" s="129"/>
      <c r="B1476" s="225"/>
      <c r="C1476" s="129"/>
      <c r="D1476" s="129"/>
      <c r="E1476" s="148"/>
      <c r="F1476" s="148"/>
    </row>
    <row r="1477" spans="1:6">
      <c r="A1477" s="129"/>
      <c r="B1477" s="225"/>
      <c r="C1477" s="129"/>
      <c r="D1477" s="129"/>
      <c r="E1477" s="148"/>
      <c r="F1477" s="148"/>
    </row>
    <row r="1478" spans="1:6">
      <c r="A1478" s="129"/>
      <c r="B1478" s="225"/>
      <c r="C1478" s="129"/>
      <c r="D1478" s="129"/>
      <c r="E1478" s="148"/>
      <c r="F1478" s="148"/>
    </row>
    <row r="1479" spans="1:6">
      <c r="A1479" s="129"/>
      <c r="B1479" s="225"/>
      <c r="C1479" s="129"/>
      <c r="D1479" s="129"/>
      <c r="E1479" s="148"/>
      <c r="F1479" s="148"/>
    </row>
    <row r="1480" spans="1:6">
      <c r="A1480" s="129"/>
      <c r="B1480" s="225"/>
      <c r="C1480" s="129"/>
      <c r="D1480" s="129"/>
      <c r="E1480" s="148"/>
      <c r="F1480" s="148"/>
    </row>
    <row r="1481" spans="1:6">
      <c r="A1481" s="129"/>
      <c r="B1481" s="225"/>
      <c r="C1481" s="129"/>
      <c r="D1481" s="129"/>
      <c r="E1481" s="148"/>
      <c r="F1481" s="148"/>
    </row>
    <row r="1482" spans="1:6">
      <c r="A1482" s="129"/>
      <c r="B1482" s="225"/>
      <c r="C1482" s="129"/>
      <c r="D1482" s="129"/>
      <c r="E1482" s="148"/>
      <c r="F1482" s="148"/>
    </row>
    <row r="1483" spans="1:6">
      <c r="A1483" s="129"/>
      <c r="B1483" s="225"/>
      <c r="C1483" s="129"/>
      <c r="D1483" s="129"/>
      <c r="E1483" s="148"/>
      <c r="F1483" s="148"/>
    </row>
    <row r="1484" spans="1:6">
      <c r="A1484" s="129"/>
      <c r="B1484" s="225"/>
      <c r="C1484" s="129"/>
      <c r="D1484" s="129"/>
      <c r="E1484" s="148"/>
      <c r="F1484" s="148"/>
    </row>
    <row r="1485" spans="1:6">
      <c r="A1485" s="129"/>
      <c r="B1485" s="225"/>
      <c r="C1485" s="129"/>
      <c r="D1485" s="129"/>
      <c r="E1485" s="148"/>
      <c r="F1485" s="148"/>
    </row>
    <row r="1486" spans="1:6">
      <c r="A1486" s="129"/>
      <c r="B1486" s="225"/>
      <c r="C1486" s="129"/>
      <c r="D1486" s="129"/>
      <c r="E1486" s="148"/>
      <c r="F1486" s="148"/>
    </row>
    <row r="1487" spans="1:6">
      <c r="A1487" s="129"/>
      <c r="B1487" s="225"/>
      <c r="C1487" s="129"/>
      <c r="D1487" s="129"/>
      <c r="E1487" s="148"/>
      <c r="F1487" s="148"/>
    </row>
    <row r="1488" spans="1:6">
      <c r="A1488" s="129"/>
      <c r="B1488" s="225"/>
      <c r="C1488" s="129"/>
      <c r="D1488" s="129"/>
      <c r="E1488" s="148"/>
      <c r="F1488" s="148"/>
    </row>
    <row r="1489" spans="1:6">
      <c r="A1489" s="129"/>
      <c r="B1489" s="225"/>
      <c r="C1489" s="129"/>
      <c r="D1489" s="129"/>
      <c r="E1489" s="148"/>
      <c r="F1489" s="148"/>
    </row>
    <row r="1490" spans="1:6">
      <c r="A1490" s="129"/>
      <c r="B1490" s="225"/>
      <c r="C1490" s="129"/>
      <c r="D1490" s="129"/>
      <c r="E1490" s="148"/>
      <c r="F1490" s="148"/>
    </row>
    <row r="1491" spans="1:6">
      <c r="A1491" s="129"/>
      <c r="B1491" s="225"/>
      <c r="C1491" s="129"/>
      <c r="D1491" s="129"/>
      <c r="E1491" s="148"/>
      <c r="F1491" s="148"/>
    </row>
    <row r="1492" spans="1:6">
      <c r="A1492" s="129"/>
      <c r="B1492" s="225"/>
      <c r="C1492" s="129"/>
      <c r="D1492" s="129"/>
      <c r="E1492" s="148"/>
      <c r="F1492" s="148"/>
    </row>
    <row r="1493" spans="1:6">
      <c r="A1493" s="129"/>
      <c r="B1493" s="225"/>
      <c r="C1493" s="129"/>
      <c r="D1493" s="129"/>
      <c r="E1493" s="148"/>
      <c r="F1493" s="148"/>
    </row>
    <row r="1494" spans="1:6">
      <c r="A1494" s="129"/>
      <c r="B1494" s="225"/>
      <c r="C1494" s="129"/>
      <c r="D1494" s="129"/>
      <c r="E1494" s="148"/>
      <c r="F1494" s="148"/>
    </row>
    <row r="1495" spans="1:6">
      <c r="A1495" s="129"/>
      <c r="B1495" s="225"/>
      <c r="C1495" s="129"/>
      <c r="D1495" s="129"/>
      <c r="E1495" s="148"/>
      <c r="F1495" s="148"/>
    </row>
    <row r="1496" spans="1:6">
      <c r="A1496" s="129"/>
      <c r="B1496" s="225"/>
      <c r="C1496" s="129"/>
      <c r="D1496" s="129"/>
      <c r="E1496" s="148"/>
      <c r="F1496" s="148"/>
    </row>
    <row r="1497" spans="1:6">
      <c r="A1497" s="129"/>
      <c r="B1497" s="225"/>
      <c r="C1497" s="129"/>
      <c r="D1497" s="129"/>
      <c r="E1497" s="148"/>
      <c r="F1497" s="148"/>
    </row>
    <row r="1498" spans="1:6">
      <c r="A1498" s="129"/>
      <c r="B1498" s="225"/>
      <c r="C1498" s="129"/>
      <c r="D1498" s="129"/>
      <c r="E1498" s="148"/>
      <c r="F1498" s="148"/>
    </row>
    <row r="1499" spans="1:6">
      <c r="A1499" s="129"/>
      <c r="B1499" s="225"/>
      <c r="C1499" s="129"/>
      <c r="D1499" s="129"/>
      <c r="E1499" s="148"/>
      <c r="F1499" s="148"/>
    </row>
    <row r="1500" spans="1:6">
      <c r="A1500" s="129"/>
      <c r="B1500" s="225"/>
      <c r="C1500" s="129"/>
      <c r="D1500" s="129"/>
      <c r="E1500" s="148"/>
      <c r="F1500" s="148"/>
    </row>
    <row r="1501" spans="1:6">
      <c r="A1501" s="129"/>
      <c r="B1501" s="225"/>
      <c r="C1501" s="129"/>
      <c r="D1501" s="129"/>
      <c r="E1501" s="148"/>
      <c r="F1501" s="148"/>
    </row>
    <row r="1502" spans="1:6">
      <c r="A1502" s="129"/>
      <c r="B1502" s="225"/>
      <c r="C1502" s="129"/>
      <c r="D1502" s="129"/>
      <c r="E1502" s="148"/>
      <c r="F1502" s="148"/>
    </row>
    <row r="1503" spans="1:6">
      <c r="A1503" s="129"/>
      <c r="B1503" s="225"/>
      <c r="C1503" s="129"/>
      <c r="D1503" s="129"/>
      <c r="E1503" s="148"/>
      <c r="F1503" s="148"/>
    </row>
    <row r="1504" spans="1:6">
      <c r="A1504" s="129"/>
      <c r="B1504" s="225"/>
      <c r="C1504" s="129"/>
      <c r="D1504" s="129"/>
      <c r="E1504" s="148"/>
      <c r="F1504" s="148"/>
    </row>
    <row r="1505" spans="1:6">
      <c r="A1505" s="129"/>
      <c r="B1505" s="225"/>
      <c r="C1505" s="129"/>
      <c r="D1505" s="129"/>
      <c r="E1505" s="148"/>
      <c r="F1505" s="148"/>
    </row>
    <row r="1506" spans="1:6">
      <c r="A1506" s="129"/>
      <c r="B1506" s="225"/>
      <c r="C1506" s="129"/>
      <c r="D1506" s="129"/>
      <c r="E1506" s="148"/>
      <c r="F1506" s="148"/>
    </row>
    <row r="1507" spans="1:6">
      <c r="A1507" s="129"/>
      <c r="B1507" s="225"/>
      <c r="C1507" s="129"/>
      <c r="D1507" s="129"/>
      <c r="E1507" s="148"/>
      <c r="F1507" s="148"/>
    </row>
    <row r="1508" spans="1:6">
      <c r="A1508" s="129"/>
      <c r="B1508" s="225"/>
      <c r="C1508" s="129"/>
      <c r="D1508" s="129"/>
      <c r="E1508" s="148"/>
      <c r="F1508" s="148"/>
    </row>
    <row r="1509" spans="1:6">
      <c r="A1509" s="129"/>
      <c r="B1509" s="225"/>
      <c r="C1509" s="129"/>
      <c r="D1509" s="129"/>
      <c r="E1509" s="148"/>
      <c r="F1509" s="148"/>
    </row>
    <row r="1510" spans="1:6">
      <c r="A1510" s="129"/>
      <c r="B1510" s="225"/>
      <c r="C1510" s="129"/>
      <c r="D1510" s="129"/>
      <c r="E1510" s="148"/>
      <c r="F1510" s="148"/>
    </row>
    <row r="1511" spans="1:6">
      <c r="A1511" s="129"/>
      <c r="B1511" s="225"/>
      <c r="C1511" s="129"/>
      <c r="D1511" s="129"/>
      <c r="E1511" s="148"/>
      <c r="F1511" s="148"/>
    </row>
    <row r="1512" spans="1:6">
      <c r="A1512" s="129"/>
      <c r="B1512" s="225"/>
      <c r="C1512" s="129"/>
      <c r="D1512" s="129"/>
      <c r="E1512" s="148"/>
      <c r="F1512" s="148"/>
    </row>
    <row r="1513" spans="1:6">
      <c r="A1513" s="129"/>
      <c r="B1513" s="225"/>
      <c r="C1513" s="129"/>
      <c r="D1513" s="129"/>
      <c r="E1513" s="148"/>
      <c r="F1513" s="148"/>
    </row>
    <row r="1514" spans="1:6">
      <c r="A1514" s="129"/>
      <c r="B1514" s="225"/>
      <c r="C1514" s="129"/>
      <c r="D1514" s="129"/>
      <c r="E1514" s="148"/>
      <c r="F1514" s="148"/>
    </row>
    <row r="1515" spans="1:6">
      <c r="A1515" s="129"/>
      <c r="B1515" s="225"/>
      <c r="C1515" s="129"/>
      <c r="D1515" s="129"/>
      <c r="E1515" s="148"/>
      <c r="F1515" s="148"/>
    </row>
    <row r="1516" spans="1:6">
      <c r="A1516" s="129"/>
      <c r="B1516" s="225"/>
      <c r="C1516" s="129"/>
      <c r="D1516" s="129"/>
      <c r="E1516" s="148"/>
      <c r="F1516" s="148"/>
    </row>
    <row r="1517" spans="1:6">
      <c r="A1517" s="129"/>
      <c r="B1517" s="225"/>
      <c r="C1517" s="129"/>
      <c r="D1517" s="129"/>
      <c r="E1517" s="148"/>
      <c r="F1517" s="148"/>
    </row>
    <row r="1518" spans="1:6">
      <c r="A1518" s="129"/>
      <c r="B1518" s="225"/>
      <c r="C1518" s="129"/>
      <c r="D1518" s="129"/>
      <c r="E1518" s="148"/>
      <c r="F1518" s="148"/>
    </row>
    <row r="1519" spans="1:6">
      <c r="A1519" s="129"/>
      <c r="B1519" s="225"/>
      <c r="C1519" s="129"/>
      <c r="D1519" s="129"/>
      <c r="E1519" s="148"/>
      <c r="F1519" s="148"/>
    </row>
    <row r="1520" spans="1:6">
      <c r="A1520" s="129"/>
      <c r="B1520" s="225"/>
      <c r="C1520" s="129"/>
      <c r="D1520" s="129"/>
      <c r="E1520" s="148"/>
      <c r="F1520" s="148"/>
    </row>
    <row r="1521" spans="1:6">
      <c r="A1521" s="129"/>
      <c r="B1521" s="225"/>
      <c r="C1521" s="129"/>
      <c r="D1521" s="129"/>
      <c r="E1521" s="148"/>
      <c r="F1521" s="148"/>
    </row>
    <row r="1522" spans="1:6">
      <c r="A1522" s="129"/>
      <c r="B1522" s="225"/>
      <c r="C1522" s="129"/>
      <c r="D1522" s="129"/>
      <c r="E1522" s="148"/>
      <c r="F1522" s="148"/>
    </row>
    <row r="1523" spans="1:6">
      <c r="A1523" s="129"/>
      <c r="B1523" s="225"/>
      <c r="C1523" s="129"/>
      <c r="D1523" s="129"/>
      <c r="E1523" s="148"/>
      <c r="F1523" s="148"/>
    </row>
    <row r="1524" spans="1:6">
      <c r="A1524" s="129"/>
      <c r="B1524" s="225"/>
      <c r="C1524" s="129"/>
      <c r="D1524" s="129"/>
      <c r="E1524" s="148"/>
      <c r="F1524" s="148"/>
    </row>
    <row r="1525" spans="1:6">
      <c r="A1525" s="129"/>
      <c r="B1525" s="225"/>
      <c r="C1525" s="129"/>
      <c r="D1525" s="129"/>
      <c r="E1525" s="148"/>
      <c r="F1525" s="148"/>
    </row>
    <row r="1526" spans="1:6">
      <c r="A1526" s="129"/>
      <c r="B1526" s="225"/>
      <c r="C1526" s="129"/>
      <c r="D1526" s="129"/>
      <c r="E1526" s="148"/>
      <c r="F1526" s="148"/>
    </row>
    <row r="1527" spans="1:6">
      <c r="A1527" s="129"/>
      <c r="B1527" s="225"/>
      <c r="C1527" s="129"/>
      <c r="D1527" s="129"/>
      <c r="E1527" s="148"/>
      <c r="F1527" s="148"/>
    </row>
    <row r="1528" spans="1:6">
      <c r="A1528" s="129"/>
      <c r="B1528" s="225"/>
      <c r="C1528" s="129"/>
      <c r="D1528" s="129"/>
      <c r="E1528" s="148"/>
      <c r="F1528" s="148"/>
    </row>
    <row r="1529" spans="1:6">
      <c r="A1529" s="129"/>
      <c r="B1529" s="225"/>
      <c r="C1529" s="129"/>
      <c r="D1529" s="129"/>
      <c r="E1529" s="148"/>
      <c r="F1529" s="148"/>
    </row>
    <row r="1530" spans="1:6">
      <c r="A1530" s="129"/>
      <c r="B1530" s="225"/>
      <c r="C1530" s="129"/>
      <c r="D1530" s="129"/>
      <c r="E1530" s="148"/>
      <c r="F1530" s="148"/>
    </row>
    <row r="1531" spans="1:6">
      <c r="A1531" s="129"/>
      <c r="B1531" s="225"/>
      <c r="C1531" s="129"/>
      <c r="D1531" s="129"/>
      <c r="E1531" s="148"/>
      <c r="F1531" s="148"/>
    </row>
    <row r="1532" spans="1:6">
      <c r="A1532" s="129"/>
      <c r="B1532" s="225"/>
      <c r="C1532" s="129"/>
      <c r="D1532" s="129"/>
      <c r="E1532" s="148"/>
      <c r="F1532" s="148"/>
    </row>
    <row r="1533" spans="1:6">
      <c r="A1533" s="129"/>
      <c r="B1533" s="225"/>
      <c r="C1533" s="129"/>
      <c r="D1533" s="129"/>
      <c r="E1533" s="148"/>
      <c r="F1533" s="148"/>
    </row>
    <row r="1534" spans="1:6">
      <c r="A1534" s="129"/>
      <c r="B1534" s="225"/>
      <c r="C1534" s="129"/>
      <c r="D1534" s="129"/>
      <c r="E1534" s="148"/>
      <c r="F1534" s="148"/>
    </row>
    <row r="1535" spans="1:6">
      <c r="A1535" s="129"/>
      <c r="B1535" s="225"/>
      <c r="C1535" s="129"/>
      <c r="D1535" s="129"/>
      <c r="E1535" s="148"/>
      <c r="F1535" s="148"/>
    </row>
    <row r="1536" spans="1:6">
      <c r="A1536" s="129"/>
      <c r="B1536" s="225"/>
      <c r="C1536" s="129"/>
      <c r="D1536" s="129"/>
      <c r="E1536" s="148"/>
      <c r="F1536" s="148"/>
    </row>
    <row r="1537" spans="1:6">
      <c r="A1537" s="129"/>
      <c r="B1537" s="225"/>
      <c r="C1537" s="129"/>
      <c r="D1537" s="129"/>
      <c r="E1537" s="148"/>
      <c r="F1537" s="148"/>
    </row>
    <row r="1538" spans="1:6">
      <c r="A1538" s="129"/>
      <c r="B1538" s="225"/>
      <c r="C1538" s="129"/>
      <c r="D1538" s="129"/>
      <c r="E1538" s="148"/>
      <c r="F1538" s="148"/>
    </row>
    <row r="1539" spans="1:6">
      <c r="A1539" s="129"/>
      <c r="B1539" s="225"/>
      <c r="C1539" s="129"/>
      <c r="D1539" s="129"/>
      <c r="E1539" s="148"/>
      <c r="F1539" s="148"/>
    </row>
    <row r="1540" spans="1:6">
      <c r="A1540" s="129"/>
      <c r="B1540" s="225"/>
      <c r="C1540" s="129"/>
      <c r="D1540" s="129"/>
      <c r="E1540" s="148"/>
      <c r="F1540" s="148"/>
    </row>
    <row r="1541" spans="1:6">
      <c r="A1541" s="129"/>
      <c r="B1541" s="225"/>
      <c r="C1541" s="129"/>
      <c r="D1541" s="129"/>
      <c r="E1541" s="148"/>
      <c r="F1541" s="148"/>
    </row>
    <row r="1542" spans="1:6">
      <c r="A1542" s="129"/>
      <c r="B1542" s="225"/>
      <c r="C1542" s="129"/>
      <c r="D1542" s="129"/>
      <c r="E1542" s="148"/>
      <c r="F1542" s="148"/>
    </row>
    <row r="1543" spans="1:6">
      <c r="A1543" s="129"/>
      <c r="B1543" s="225"/>
      <c r="C1543" s="129"/>
      <c r="D1543" s="129"/>
      <c r="E1543" s="148"/>
      <c r="F1543" s="148"/>
    </row>
    <row r="1544" spans="1:6">
      <c r="A1544" s="129"/>
      <c r="B1544" s="225"/>
      <c r="C1544" s="129"/>
      <c r="D1544" s="129"/>
      <c r="E1544" s="148"/>
      <c r="F1544" s="148"/>
    </row>
    <row r="1545" spans="1:6">
      <c r="A1545" s="129"/>
      <c r="B1545" s="225"/>
      <c r="C1545" s="129"/>
      <c r="D1545" s="129"/>
      <c r="E1545" s="148"/>
      <c r="F1545" s="148"/>
    </row>
    <row r="1546" spans="1:6">
      <c r="A1546" s="129"/>
      <c r="B1546" s="225"/>
      <c r="C1546" s="129"/>
      <c r="D1546" s="129"/>
      <c r="E1546" s="148"/>
      <c r="F1546" s="148"/>
    </row>
    <row r="1547" spans="1:6">
      <c r="A1547" s="129"/>
      <c r="B1547" s="225"/>
      <c r="C1547" s="129"/>
      <c r="D1547" s="129"/>
      <c r="E1547" s="148"/>
      <c r="F1547" s="148"/>
    </row>
    <row r="1548" spans="1:6">
      <c r="A1548" s="129"/>
      <c r="B1548" s="225"/>
      <c r="C1548" s="129"/>
      <c r="D1548" s="129"/>
      <c r="E1548" s="148"/>
      <c r="F1548" s="148"/>
    </row>
    <row r="1549" spans="1:6">
      <c r="A1549" s="129"/>
      <c r="B1549" s="225"/>
      <c r="C1549" s="129"/>
      <c r="D1549" s="129"/>
      <c r="E1549" s="148"/>
      <c r="F1549" s="148"/>
    </row>
    <row r="1550" spans="1:6">
      <c r="A1550" s="129"/>
      <c r="B1550" s="225"/>
      <c r="C1550" s="129"/>
      <c r="D1550" s="129"/>
      <c r="E1550" s="148"/>
      <c r="F1550" s="148"/>
    </row>
    <row r="1551" spans="1:6">
      <c r="A1551" s="129"/>
      <c r="B1551" s="225"/>
      <c r="C1551" s="129"/>
      <c r="D1551" s="129"/>
      <c r="E1551" s="148"/>
      <c r="F1551" s="148"/>
    </row>
    <row r="1552" spans="1:6">
      <c r="A1552" s="129"/>
      <c r="B1552" s="225"/>
      <c r="C1552" s="129"/>
      <c r="D1552" s="129"/>
      <c r="E1552" s="148"/>
      <c r="F1552" s="148"/>
    </row>
    <row r="1553" spans="1:6">
      <c r="A1553" s="129"/>
      <c r="B1553" s="225"/>
      <c r="C1553" s="129"/>
      <c r="D1553" s="129"/>
      <c r="E1553" s="148"/>
      <c r="F1553" s="148"/>
    </row>
    <row r="1554" spans="1:6">
      <c r="A1554" s="129"/>
      <c r="B1554" s="225"/>
      <c r="C1554" s="129"/>
      <c r="D1554" s="129"/>
      <c r="E1554" s="148"/>
      <c r="F1554" s="148"/>
    </row>
    <row r="1555" spans="1:6">
      <c r="A1555" s="129"/>
      <c r="B1555" s="225"/>
      <c r="C1555" s="129"/>
      <c r="D1555" s="129"/>
      <c r="E1555" s="148"/>
      <c r="F1555" s="148"/>
    </row>
    <row r="1556" spans="1:6">
      <c r="A1556" s="129"/>
      <c r="B1556" s="225"/>
      <c r="C1556" s="129"/>
      <c r="D1556" s="129"/>
      <c r="E1556" s="148"/>
      <c r="F1556" s="148"/>
    </row>
    <row r="1557" spans="1:6">
      <c r="A1557" s="129"/>
      <c r="B1557" s="225"/>
      <c r="C1557" s="129"/>
      <c r="D1557" s="129"/>
      <c r="E1557" s="148"/>
      <c r="F1557" s="148"/>
    </row>
    <row r="1558" spans="1:6">
      <c r="A1558" s="129"/>
      <c r="B1558" s="225"/>
      <c r="C1558" s="129"/>
      <c r="D1558" s="129"/>
      <c r="E1558" s="148"/>
      <c r="F1558" s="148"/>
    </row>
    <row r="1559" spans="1:6">
      <c r="A1559" s="129"/>
      <c r="B1559" s="225"/>
      <c r="C1559" s="129"/>
      <c r="D1559" s="129"/>
      <c r="E1559" s="148"/>
      <c r="F1559" s="148"/>
    </row>
    <row r="1560" spans="1:6">
      <c r="A1560" s="129"/>
      <c r="B1560" s="225"/>
      <c r="C1560" s="129"/>
      <c r="D1560" s="129"/>
      <c r="E1560" s="148"/>
      <c r="F1560" s="148"/>
    </row>
    <row r="1561" spans="1:6">
      <c r="A1561" s="129"/>
      <c r="B1561" s="225"/>
      <c r="C1561" s="129"/>
      <c r="D1561" s="129"/>
      <c r="E1561" s="148"/>
      <c r="F1561" s="148"/>
    </row>
    <row r="1562" spans="1:6">
      <c r="A1562" s="129"/>
      <c r="B1562" s="225"/>
      <c r="C1562" s="129"/>
      <c r="D1562" s="129"/>
      <c r="E1562" s="148"/>
      <c r="F1562" s="148"/>
    </row>
    <row r="1563" spans="1:6">
      <c r="A1563" s="129"/>
      <c r="B1563" s="225"/>
      <c r="C1563" s="129"/>
      <c r="D1563" s="129"/>
      <c r="E1563" s="148"/>
      <c r="F1563" s="148"/>
    </row>
    <row r="1564" spans="1:6">
      <c r="A1564" s="129"/>
      <c r="B1564" s="225"/>
      <c r="C1564" s="129"/>
      <c r="D1564" s="129"/>
      <c r="E1564" s="148"/>
      <c r="F1564" s="148"/>
    </row>
    <row r="1565" spans="1:6">
      <c r="A1565" s="129"/>
      <c r="B1565" s="225"/>
      <c r="C1565" s="129"/>
      <c r="D1565" s="129"/>
      <c r="E1565" s="148"/>
      <c r="F1565" s="148"/>
    </row>
    <row r="1566" spans="1:6">
      <c r="A1566" s="129"/>
      <c r="B1566" s="225"/>
      <c r="C1566" s="129"/>
      <c r="D1566" s="129"/>
      <c r="E1566" s="148"/>
      <c r="F1566" s="148"/>
    </row>
    <row r="1567" spans="1:6">
      <c r="A1567" s="129"/>
      <c r="B1567" s="225"/>
      <c r="C1567" s="129"/>
      <c r="D1567" s="129"/>
      <c r="E1567" s="148"/>
      <c r="F1567" s="148"/>
    </row>
    <row r="1568" spans="1:6">
      <c r="A1568" s="129"/>
      <c r="B1568" s="225"/>
      <c r="C1568" s="129"/>
      <c r="D1568" s="129"/>
      <c r="E1568" s="148"/>
      <c r="F1568" s="148"/>
    </row>
    <row r="1569" spans="1:6">
      <c r="A1569" s="129"/>
      <c r="B1569" s="225"/>
      <c r="C1569" s="129"/>
      <c r="D1569" s="129"/>
      <c r="E1569" s="148"/>
      <c r="F1569" s="148"/>
    </row>
    <row r="1570" spans="1:6">
      <c r="A1570" s="129"/>
      <c r="B1570" s="225"/>
      <c r="C1570" s="129"/>
      <c r="D1570" s="129"/>
      <c r="E1570" s="148"/>
      <c r="F1570" s="148"/>
    </row>
    <row r="1571" spans="1:6">
      <c r="A1571" s="129"/>
      <c r="B1571" s="225"/>
      <c r="C1571" s="129"/>
      <c r="D1571" s="129"/>
      <c r="E1571" s="148"/>
      <c r="F1571" s="148"/>
    </row>
    <row r="1572" spans="1:6">
      <c r="A1572" s="129"/>
      <c r="B1572" s="225"/>
      <c r="C1572" s="129"/>
      <c r="D1572" s="129"/>
      <c r="E1572" s="148"/>
      <c r="F1572" s="148"/>
    </row>
    <row r="1573" spans="1:6">
      <c r="A1573" s="129"/>
      <c r="B1573" s="225"/>
      <c r="C1573" s="129"/>
      <c r="D1573" s="129"/>
      <c r="E1573" s="148"/>
      <c r="F1573" s="148"/>
    </row>
    <row r="1574" spans="1:6">
      <c r="A1574" s="129"/>
      <c r="B1574" s="225"/>
      <c r="C1574" s="129"/>
      <c r="D1574" s="129"/>
      <c r="E1574" s="148"/>
      <c r="F1574" s="148"/>
    </row>
    <row r="1575" spans="1:6">
      <c r="A1575" s="129"/>
      <c r="B1575" s="225"/>
      <c r="C1575" s="129"/>
      <c r="D1575" s="129"/>
      <c r="E1575" s="148"/>
      <c r="F1575" s="148"/>
    </row>
    <row r="1576" spans="1:6">
      <c r="A1576" s="129"/>
      <c r="B1576" s="225"/>
      <c r="C1576" s="129"/>
      <c r="D1576" s="129"/>
      <c r="E1576" s="148"/>
      <c r="F1576" s="148"/>
    </row>
    <row r="1577" spans="1:6">
      <c r="A1577" s="129"/>
      <c r="B1577" s="225"/>
      <c r="C1577" s="129"/>
      <c r="D1577" s="129"/>
      <c r="E1577" s="148"/>
      <c r="F1577" s="148"/>
    </row>
    <row r="1578" spans="1:6">
      <c r="A1578" s="129"/>
      <c r="B1578" s="225"/>
      <c r="C1578" s="129"/>
      <c r="D1578" s="129"/>
      <c r="E1578" s="148"/>
      <c r="F1578" s="148"/>
    </row>
    <row r="1579" spans="1:6">
      <c r="A1579" s="129"/>
      <c r="B1579" s="225"/>
      <c r="C1579" s="129"/>
      <c r="D1579" s="129"/>
      <c r="E1579" s="148"/>
      <c r="F1579" s="148"/>
    </row>
    <row r="1580" spans="1:6">
      <c r="A1580" s="129"/>
      <c r="B1580" s="225"/>
      <c r="C1580" s="129"/>
      <c r="D1580" s="129"/>
      <c r="E1580" s="148"/>
      <c r="F1580" s="148"/>
    </row>
    <row r="1581" spans="1:6">
      <c r="A1581" s="129"/>
      <c r="B1581" s="225"/>
      <c r="C1581" s="129"/>
      <c r="D1581" s="129"/>
      <c r="E1581" s="148"/>
      <c r="F1581" s="148"/>
    </row>
    <row r="1582" spans="1:6">
      <c r="A1582" s="129"/>
      <c r="B1582" s="225"/>
      <c r="C1582" s="129"/>
      <c r="D1582" s="129"/>
      <c r="E1582" s="148"/>
      <c r="F1582" s="148"/>
    </row>
    <row r="1583" spans="1:6">
      <c r="A1583" s="129"/>
      <c r="B1583" s="225"/>
      <c r="C1583" s="129"/>
      <c r="D1583" s="129"/>
      <c r="E1583" s="148"/>
      <c r="F1583" s="148"/>
    </row>
    <row r="1584" spans="1:6">
      <c r="A1584" s="129"/>
      <c r="B1584" s="225"/>
      <c r="C1584" s="129"/>
      <c r="D1584" s="129"/>
      <c r="E1584" s="148"/>
      <c r="F1584" s="148"/>
    </row>
    <row r="1585" spans="1:6">
      <c r="A1585" s="129"/>
      <c r="B1585" s="225"/>
      <c r="C1585" s="129"/>
      <c r="D1585" s="129"/>
      <c r="E1585" s="148"/>
      <c r="F1585" s="148"/>
    </row>
    <row r="1586" spans="1:6">
      <c r="A1586" s="129"/>
      <c r="B1586" s="225"/>
      <c r="C1586" s="129"/>
      <c r="D1586" s="129"/>
      <c r="E1586" s="148"/>
      <c r="F1586" s="148"/>
    </row>
    <row r="1587" spans="1:6">
      <c r="A1587" s="129"/>
      <c r="B1587" s="225"/>
      <c r="C1587" s="129"/>
      <c r="D1587" s="129"/>
      <c r="E1587" s="148"/>
      <c r="F1587" s="148"/>
    </row>
    <row r="1588" spans="1:6">
      <c r="A1588" s="129"/>
      <c r="B1588" s="225"/>
      <c r="C1588" s="129"/>
      <c r="D1588" s="129"/>
      <c r="E1588" s="148"/>
      <c r="F1588" s="148"/>
    </row>
    <row r="1589" spans="1:6">
      <c r="A1589" s="129"/>
      <c r="B1589" s="225"/>
      <c r="C1589" s="129"/>
      <c r="D1589" s="129"/>
      <c r="E1589" s="148"/>
      <c r="F1589" s="148"/>
    </row>
    <row r="1590" spans="1:6">
      <c r="A1590" s="129"/>
      <c r="B1590" s="225"/>
      <c r="C1590" s="129"/>
      <c r="D1590" s="129"/>
      <c r="E1590" s="148"/>
      <c r="F1590" s="148"/>
    </row>
    <row r="1591" spans="1:6">
      <c r="A1591" s="129"/>
      <c r="B1591" s="225"/>
      <c r="C1591" s="129"/>
      <c r="D1591" s="129"/>
      <c r="E1591" s="148"/>
      <c r="F1591" s="148"/>
    </row>
    <row r="1592" spans="1:6">
      <c r="A1592" s="129"/>
      <c r="B1592" s="225"/>
      <c r="C1592" s="129"/>
      <c r="D1592" s="129"/>
      <c r="E1592" s="148"/>
      <c r="F1592" s="148"/>
    </row>
    <row r="1593" spans="1:6">
      <c r="A1593" s="129"/>
      <c r="B1593" s="225"/>
      <c r="C1593" s="129"/>
      <c r="D1593" s="129"/>
      <c r="E1593" s="148"/>
      <c r="F1593" s="148"/>
    </row>
    <row r="1594" spans="1:6">
      <c r="A1594" s="129"/>
      <c r="B1594" s="225"/>
      <c r="C1594" s="129"/>
      <c r="D1594" s="129"/>
      <c r="E1594" s="148"/>
      <c r="F1594" s="148"/>
    </row>
    <row r="1595" spans="1:6">
      <c r="A1595" s="129"/>
      <c r="B1595" s="225"/>
      <c r="C1595" s="129"/>
      <c r="D1595" s="129"/>
      <c r="E1595" s="148"/>
      <c r="F1595" s="148"/>
    </row>
    <row r="1596" spans="1:6">
      <c r="A1596" s="129"/>
      <c r="B1596" s="225"/>
      <c r="C1596" s="129"/>
      <c r="D1596" s="129"/>
      <c r="E1596" s="148"/>
      <c r="F1596" s="148"/>
    </row>
    <row r="1597" spans="1:6">
      <c r="A1597" s="129"/>
      <c r="B1597" s="225"/>
      <c r="C1597" s="129"/>
      <c r="D1597" s="129"/>
      <c r="E1597" s="148"/>
      <c r="F1597" s="148"/>
    </row>
    <row r="1598" spans="1:6">
      <c r="A1598" s="129"/>
      <c r="B1598" s="225"/>
      <c r="C1598" s="129"/>
      <c r="D1598" s="129"/>
      <c r="E1598" s="148"/>
      <c r="F1598" s="148"/>
    </row>
    <row r="1599" spans="1:6">
      <c r="A1599" s="129"/>
      <c r="B1599" s="225"/>
      <c r="C1599" s="129"/>
      <c r="D1599" s="129"/>
      <c r="E1599" s="148"/>
      <c r="F1599" s="148"/>
    </row>
    <row r="1600" spans="1:6">
      <c r="A1600" s="129"/>
      <c r="B1600" s="225"/>
      <c r="C1600" s="129"/>
      <c r="D1600" s="129"/>
      <c r="E1600" s="148"/>
      <c r="F1600" s="148"/>
    </row>
    <row r="1601" spans="1:6">
      <c r="A1601" s="129"/>
      <c r="B1601" s="225"/>
      <c r="C1601" s="129"/>
      <c r="D1601" s="129"/>
      <c r="E1601" s="148"/>
      <c r="F1601" s="148"/>
    </row>
    <row r="1602" spans="1:6">
      <c r="A1602" s="129"/>
      <c r="B1602" s="225"/>
      <c r="C1602" s="129"/>
      <c r="D1602" s="129"/>
      <c r="E1602" s="148"/>
      <c r="F1602" s="148"/>
    </row>
    <row r="1603" spans="1:6">
      <c r="A1603" s="129"/>
      <c r="B1603" s="225"/>
      <c r="C1603" s="129"/>
      <c r="D1603" s="129"/>
      <c r="E1603" s="148"/>
      <c r="F1603" s="148"/>
    </row>
    <row r="1604" spans="1:6">
      <c r="A1604" s="129"/>
      <c r="B1604" s="225"/>
      <c r="C1604" s="129"/>
      <c r="D1604" s="129"/>
      <c r="E1604" s="148"/>
      <c r="F1604" s="148"/>
    </row>
    <row r="1605" spans="1:6">
      <c r="A1605" s="129"/>
      <c r="B1605" s="225"/>
      <c r="C1605" s="129"/>
      <c r="D1605" s="129"/>
      <c r="E1605" s="148"/>
      <c r="F1605" s="148"/>
    </row>
    <row r="1606" spans="1:6">
      <c r="A1606" s="129"/>
      <c r="B1606" s="225"/>
      <c r="C1606" s="129"/>
      <c r="D1606" s="129"/>
      <c r="E1606" s="148"/>
      <c r="F1606" s="148"/>
    </row>
    <row r="1607" spans="1:6">
      <c r="A1607" s="129"/>
      <c r="B1607" s="225"/>
      <c r="C1607" s="129"/>
      <c r="D1607" s="129"/>
      <c r="E1607" s="148"/>
      <c r="F1607" s="148"/>
    </row>
    <row r="1608" spans="1:6">
      <c r="A1608" s="129"/>
      <c r="B1608" s="225"/>
      <c r="C1608" s="129"/>
      <c r="D1608" s="129"/>
      <c r="E1608" s="148"/>
      <c r="F1608" s="148"/>
    </row>
    <row r="1609" spans="1:6">
      <c r="A1609" s="129"/>
      <c r="B1609" s="225"/>
      <c r="C1609" s="129"/>
      <c r="D1609" s="129"/>
      <c r="E1609" s="148"/>
      <c r="F1609" s="148"/>
    </row>
    <row r="1610" spans="1:6">
      <c r="A1610" s="129"/>
      <c r="B1610" s="225"/>
      <c r="C1610" s="129"/>
      <c r="D1610" s="129"/>
      <c r="E1610" s="148"/>
      <c r="F1610" s="148"/>
    </row>
    <row r="1611" spans="1:6">
      <c r="A1611" s="129"/>
      <c r="B1611" s="225"/>
      <c r="C1611" s="129"/>
      <c r="D1611" s="129"/>
      <c r="E1611" s="148"/>
      <c r="F1611" s="148"/>
    </row>
    <row r="1612" spans="1:6">
      <c r="A1612" s="129"/>
      <c r="B1612" s="225"/>
      <c r="C1612" s="129"/>
      <c r="D1612" s="129"/>
      <c r="E1612" s="148"/>
      <c r="F1612" s="148"/>
    </row>
    <row r="1613" spans="1:6">
      <c r="A1613" s="129"/>
      <c r="B1613" s="225"/>
      <c r="C1613" s="129"/>
      <c r="D1613" s="129"/>
      <c r="E1613" s="148"/>
      <c r="F1613" s="148"/>
    </row>
    <row r="1614" spans="1:6">
      <c r="A1614" s="129"/>
      <c r="B1614" s="225"/>
      <c r="C1614" s="129"/>
      <c r="D1614" s="129"/>
      <c r="E1614" s="148"/>
      <c r="F1614" s="148"/>
    </row>
    <row r="1615" spans="1:6">
      <c r="A1615" s="129"/>
      <c r="B1615" s="225"/>
      <c r="C1615" s="129"/>
      <c r="D1615" s="129"/>
      <c r="E1615" s="148"/>
      <c r="F1615" s="148"/>
    </row>
    <row r="1616" spans="1:6">
      <c r="A1616" s="129"/>
      <c r="B1616" s="225"/>
      <c r="C1616" s="129"/>
      <c r="D1616" s="129"/>
      <c r="E1616" s="148"/>
      <c r="F1616" s="148"/>
    </row>
    <row r="1617" spans="1:6">
      <c r="A1617" s="129"/>
      <c r="B1617" s="225"/>
      <c r="C1617" s="129"/>
      <c r="D1617" s="129"/>
      <c r="E1617" s="148"/>
      <c r="F1617" s="148"/>
    </row>
    <row r="1618" spans="1:6">
      <c r="A1618" s="129"/>
      <c r="B1618" s="225"/>
      <c r="C1618" s="129"/>
      <c r="D1618" s="129"/>
      <c r="E1618" s="148"/>
      <c r="F1618" s="148"/>
    </row>
    <row r="1619" spans="1:6">
      <c r="A1619" s="129"/>
      <c r="B1619" s="225"/>
      <c r="C1619" s="129"/>
      <c r="D1619" s="129"/>
      <c r="E1619" s="148"/>
      <c r="F1619" s="148"/>
    </row>
    <row r="1620" spans="1:6">
      <c r="A1620" s="129"/>
      <c r="B1620" s="225"/>
      <c r="C1620" s="129"/>
      <c r="D1620" s="129"/>
      <c r="E1620" s="148"/>
      <c r="F1620" s="148"/>
    </row>
    <row r="1621" spans="1:6">
      <c r="A1621" s="129"/>
      <c r="B1621" s="225"/>
      <c r="C1621" s="129"/>
      <c r="D1621" s="129"/>
      <c r="E1621" s="148"/>
      <c r="F1621" s="148"/>
    </row>
    <row r="1622" spans="1:6">
      <c r="A1622" s="129"/>
      <c r="B1622" s="225"/>
      <c r="C1622" s="129"/>
      <c r="D1622" s="129"/>
      <c r="E1622" s="148"/>
      <c r="F1622" s="148"/>
    </row>
    <row r="1623" spans="1:6">
      <c r="A1623" s="129"/>
      <c r="B1623" s="225"/>
      <c r="C1623" s="129"/>
      <c r="D1623" s="129"/>
      <c r="E1623" s="148"/>
      <c r="F1623" s="148"/>
    </row>
    <row r="1624" spans="1:6">
      <c r="A1624" s="129"/>
      <c r="B1624" s="225"/>
      <c r="C1624" s="129"/>
      <c r="D1624" s="129"/>
      <c r="E1624" s="148"/>
      <c r="F1624" s="148"/>
    </row>
    <row r="1625" spans="1:6">
      <c r="A1625" s="129"/>
      <c r="B1625" s="225"/>
      <c r="C1625" s="129"/>
      <c r="D1625" s="129"/>
      <c r="E1625" s="148"/>
      <c r="F1625" s="148"/>
    </row>
    <row r="1626" spans="1:6">
      <c r="A1626" s="129"/>
      <c r="B1626" s="225"/>
      <c r="C1626" s="129"/>
      <c r="D1626" s="129"/>
      <c r="E1626" s="148"/>
      <c r="F1626" s="148"/>
    </row>
    <row r="1627" spans="1:6">
      <c r="A1627" s="129"/>
      <c r="B1627" s="225"/>
      <c r="C1627" s="129"/>
      <c r="D1627" s="129"/>
      <c r="E1627" s="148"/>
      <c r="F1627" s="148"/>
    </row>
    <row r="1628" spans="1:6">
      <c r="A1628" s="129"/>
      <c r="B1628" s="225"/>
      <c r="C1628" s="129"/>
      <c r="D1628" s="129"/>
      <c r="E1628" s="148"/>
      <c r="F1628" s="148"/>
    </row>
    <row r="1629" spans="1:6">
      <c r="A1629" s="129"/>
      <c r="B1629" s="225"/>
      <c r="C1629" s="129"/>
      <c r="D1629" s="129"/>
      <c r="E1629" s="148"/>
      <c r="F1629" s="148"/>
    </row>
    <row r="1630" spans="1:6">
      <c r="A1630" s="129"/>
      <c r="B1630" s="225"/>
      <c r="C1630" s="129"/>
      <c r="D1630" s="129"/>
      <c r="E1630" s="148"/>
      <c r="F1630" s="148"/>
    </row>
    <row r="1631" spans="1:6">
      <c r="A1631" s="129"/>
      <c r="B1631" s="225"/>
      <c r="C1631" s="129"/>
      <c r="D1631" s="129"/>
      <c r="E1631" s="148"/>
      <c r="F1631" s="148"/>
    </row>
    <row r="1632" spans="1:6">
      <c r="A1632" s="129"/>
      <c r="B1632" s="225"/>
      <c r="C1632" s="129"/>
      <c r="D1632" s="129"/>
      <c r="E1632" s="148"/>
      <c r="F1632" s="148"/>
    </row>
    <row r="1633" spans="1:6">
      <c r="A1633" s="129"/>
      <c r="B1633" s="225"/>
      <c r="C1633" s="129"/>
      <c r="D1633" s="129"/>
      <c r="E1633" s="148"/>
      <c r="F1633" s="148"/>
    </row>
    <row r="1634" spans="1:6">
      <c r="A1634" s="129"/>
      <c r="B1634" s="225"/>
      <c r="C1634" s="129"/>
      <c r="D1634" s="129"/>
      <c r="E1634" s="148"/>
      <c r="F1634" s="148"/>
    </row>
    <row r="1635" spans="1:6">
      <c r="A1635" s="129"/>
      <c r="B1635" s="225"/>
      <c r="C1635" s="129"/>
      <c r="D1635" s="129"/>
      <c r="E1635" s="148"/>
      <c r="F1635" s="148"/>
    </row>
    <row r="1636" spans="1:6">
      <c r="A1636" s="129"/>
      <c r="B1636" s="225"/>
      <c r="C1636" s="129"/>
      <c r="D1636" s="129"/>
      <c r="E1636" s="148"/>
      <c r="F1636" s="148"/>
    </row>
    <row r="1637" spans="1:6">
      <c r="A1637" s="129"/>
      <c r="B1637" s="225"/>
      <c r="C1637" s="129"/>
      <c r="D1637" s="129"/>
      <c r="E1637" s="148"/>
      <c r="F1637" s="148"/>
    </row>
    <row r="1638" spans="1:6">
      <c r="A1638" s="129"/>
      <c r="B1638" s="225"/>
      <c r="C1638" s="129"/>
      <c r="D1638" s="129"/>
      <c r="E1638" s="148"/>
      <c r="F1638" s="148"/>
    </row>
    <row r="1639" spans="1:6">
      <c r="A1639" s="129"/>
      <c r="B1639" s="225"/>
      <c r="C1639" s="129"/>
      <c r="D1639" s="129"/>
      <c r="E1639" s="148"/>
      <c r="F1639" s="148"/>
    </row>
    <row r="1640" spans="1:6">
      <c r="A1640" s="129"/>
      <c r="B1640" s="225"/>
      <c r="C1640" s="129"/>
      <c r="D1640" s="129"/>
      <c r="E1640" s="148"/>
      <c r="F1640" s="148"/>
    </row>
    <row r="1641" spans="1:6">
      <c r="A1641" s="129"/>
      <c r="B1641" s="225"/>
      <c r="C1641" s="129"/>
      <c r="D1641" s="129"/>
      <c r="E1641" s="148"/>
      <c r="F1641" s="148"/>
    </row>
    <row r="1642" spans="1:6">
      <c r="A1642" s="129"/>
      <c r="B1642" s="225"/>
      <c r="C1642" s="129"/>
      <c r="D1642" s="129"/>
      <c r="E1642" s="148"/>
      <c r="F1642" s="148"/>
    </row>
    <row r="1643" spans="1:6">
      <c r="A1643" s="129"/>
      <c r="B1643" s="225"/>
      <c r="C1643" s="129"/>
      <c r="D1643" s="129"/>
      <c r="E1643" s="148"/>
      <c r="F1643" s="148"/>
    </row>
    <row r="1644" spans="1:6">
      <c r="A1644" s="129"/>
      <c r="B1644" s="225"/>
      <c r="C1644" s="129"/>
      <c r="D1644" s="129"/>
      <c r="E1644" s="148"/>
      <c r="F1644" s="148"/>
    </row>
    <row r="1645" spans="1:6">
      <c r="A1645" s="129"/>
      <c r="B1645" s="225"/>
      <c r="C1645" s="129"/>
      <c r="D1645" s="129"/>
      <c r="E1645" s="148"/>
      <c r="F1645" s="148"/>
    </row>
    <row r="1646" spans="1:6">
      <c r="A1646" s="129"/>
      <c r="B1646" s="225"/>
      <c r="C1646" s="129"/>
      <c r="D1646" s="129"/>
      <c r="E1646" s="148"/>
      <c r="F1646" s="148"/>
    </row>
    <row r="1647" spans="1:6">
      <c r="A1647" s="129"/>
      <c r="B1647" s="225"/>
      <c r="C1647" s="129"/>
      <c r="D1647" s="129"/>
      <c r="E1647" s="148"/>
      <c r="F1647" s="148"/>
    </row>
    <row r="1648" spans="1:6">
      <c r="A1648" s="129"/>
      <c r="B1648" s="225"/>
      <c r="C1648" s="129"/>
      <c r="D1648" s="129"/>
      <c r="E1648" s="148"/>
      <c r="F1648" s="148"/>
    </row>
    <row r="1649" spans="1:6">
      <c r="A1649" s="129"/>
      <c r="B1649" s="225"/>
      <c r="C1649" s="129"/>
      <c r="D1649" s="129"/>
      <c r="E1649" s="148"/>
      <c r="F1649" s="148"/>
    </row>
    <row r="1650" spans="1:6">
      <c r="A1650" s="129"/>
      <c r="B1650" s="225"/>
      <c r="C1650" s="129"/>
      <c r="D1650" s="129"/>
      <c r="E1650" s="148"/>
      <c r="F1650" s="148"/>
    </row>
    <row r="1651" spans="1:6">
      <c r="A1651" s="129"/>
      <c r="B1651" s="225"/>
      <c r="C1651" s="129"/>
      <c r="D1651" s="129"/>
      <c r="E1651" s="148"/>
      <c r="F1651" s="148"/>
    </row>
    <row r="1652" spans="1:6">
      <c r="A1652" s="129"/>
      <c r="B1652" s="225"/>
      <c r="C1652" s="129"/>
      <c r="D1652" s="129"/>
      <c r="E1652" s="148"/>
      <c r="F1652" s="148"/>
    </row>
    <row r="1653" spans="1:6">
      <c r="A1653" s="129"/>
      <c r="B1653" s="225"/>
      <c r="C1653" s="129"/>
      <c r="D1653" s="129"/>
      <c r="E1653" s="148"/>
      <c r="F1653" s="148"/>
    </row>
    <row r="1654" spans="1:6">
      <c r="A1654" s="129"/>
      <c r="B1654" s="225"/>
      <c r="C1654" s="129"/>
      <c r="D1654" s="129"/>
      <c r="E1654" s="148"/>
      <c r="F1654" s="148"/>
    </row>
    <row r="1655" spans="1:6">
      <c r="A1655" s="129"/>
      <c r="B1655" s="225"/>
      <c r="C1655" s="129"/>
      <c r="D1655" s="129"/>
      <c r="E1655" s="148"/>
      <c r="F1655" s="148"/>
    </row>
    <row r="1656" spans="1:6">
      <c r="A1656" s="129"/>
      <c r="B1656" s="225"/>
      <c r="C1656" s="129"/>
      <c r="D1656" s="129"/>
      <c r="E1656" s="148"/>
      <c r="F1656" s="148"/>
    </row>
    <row r="1657" spans="1:6">
      <c r="A1657" s="129"/>
      <c r="B1657" s="225"/>
      <c r="C1657" s="129"/>
      <c r="D1657" s="129"/>
      <c r="E1657" s="148"/>
      <c r="F1657" s="148"/>
    </row>
    <row r="1658" spans="1:6">
      <c r="A1658" s="129"/>
      <c r="B1658" s="225"/>
      <c r="C1658" s="129"/>
      <c r="D1658" s="129"/>
      <c r="E1658" s="148"/>
      <c r="F1658" s="148"/>
    </row>
    <row r="1659" spans="1:6">
      <c r="A1659" s="129"/>
      <c r="B1659" s="225"/>
      <c r="C1659" s="129"/>
      <c r="D1659" s="129"/>
      <c r="E1659" s="148"/>
      <c r="F1659" s="148"/>
    </row>
    <row r="1660" spans="1:6">
      <c r="A1660" s="129"/>
      <c r="B1660" s="225"/>
      <c r="C1660" s="129"/>
      <c r="D1660" s="129"/>
      <c r="E1660" s="148"/>
      <c r="F1660" s="148"/>
    </row>
    <row r="1661" spans="1:6">
      <c r="A1661" s="129"/>
      <c r="B1661" s="225"/>
      <c r="C1661" s="129"/>
      <c r="D1661" s="129"/>
      <c r="E1661" s="148"/>
      <c r="F1661" s="148"/>
    </row>
    <row r="1662" spans="1:6">
      <c r="A1662" s="129"/>
      <c r="B1662" s="225"/>
      <c r="C1662" s="129"/>
      <c r="D1662" s="129"/>
      <c r="E1662" s="148"/>
      <c r="F1662" s="148"/>
    </row>
    <row r="1663" spans="1:6">
      <c r="A1663" s="129"/>
      <c r="B1663" s="225"/>
      <c r="C1663" s="129"/>
      <c r="D1663" s="129"/>
      <c r="E1663" s="148"/>
      <c r="F1663" s="148"/>
    </row>
    <row r="1664" spans="1:6">
      <c r="A1664" s="129"/>
      <c r="B1664" s="225"/>
      <c r="C1664" s="129"/>
      <c r="D1664" s="129"/>
      <c r="E1664" s="148"/>
      <c r="F1664" s="148"/>
    </row>
    <row r="1665" spans="1:6">
      <c r="A1665" s="129"/>
      <c r="B1665" s="225"/>
      <c r="C1665" s="129"/>
      <c r="D1665" s="129"/>
      <c r="E1665" s="148"/>
      <c r="F1665" s="148"/>
    </row>
    <row r="1666" spans="1:6">
      <c r="A1666" s="129"/>
      <c r="B1666" s="225"/>
      <c r="C1666" s="129"/>
      <c r="D1666" s="129"/>
      <c r="E1666" s="148"/>
      <c r="F1666" s="148"/>
    </row>
    <row r="1667" spans="1:6">
      <c r="A1667" s="129"/>
      <c r="B1667" s="225"/>
      <c r="C1667" s="129"/>
      <c r="D1667" s="129"/>
      <c r="E1667" s="148"/>
      <c r="F1667" s="148"/>
    </row>
    <row r="1668" spans="1:6">
      <c r="A1668" s="129"/>
      <c r="B1668" s="225"/>
      <c r="C1668" s="129"/>
      <c r="D1668" s="129"/>
      <c r="E1668" s="148"/>
      <c r="F1668" s="148"/>
    </row>
    <row r="1669" spans="1:6">
      <c r="A1669" s="129"/>
      <c r="B1669" s="225"/>
      <c r="C1669" s="129"/>
      <c r="D1669" s="129"/>
      <c r="E1669" s="148"/>
      <c r="F1669" s="148"/>
    </row>
    <row r="1670" spans="1:6">
      <c r="A1670" s="129"/>
      <c r="B1670" s="225"/>
      <c r="C1670" s="129"/>
      <c r="D1670" s="129"/>
      <c r="E1670" s="148"/>
      <c r="F1670" s="148"/>
    </row>
    <row r="1671" spans="1:6">
      <c r="A1671" s="129"/>
      <c r="B1671" s="225"/>
      <c r="C1671" s="129"/>
      <c r="D1671" s="129"/>
      <c r="E1671" s="148"/>
      <c r="F1671" s="148"/>
    </row>
    <row r="1672" spans="1:6">
      <c r="A1672" s="129"/>
      <c r="B1672" s="225"/>
      <c r="C1672" s="129"/>
      <c r="D1672" s="129"/>
      <c r="E1672" s="148"/>
      <c r="F1672" s="148"/>
    </row>
    <row r="1673" spans="1:6">
      <c r="A1673" s="129"/>
      <c r="B1673" s="225"/>
      <c r="C1673" s="129"/>
      <c r="D1673" s="129"/>
      <c r="E1673" s="148"/>
      <c r="F1673" s="148"/>
    </row>
    <row r="1674" spans="1:6">
      <c r="A1674" s="129"/>
      <c r="B1674" s="225"/>
      <c r="C1674" s="129"/>
      <c r="D1674" s="129"/>
      <c r="E1674" s="148"/>
      <c r="F1674" s="148"/>
    </row>
    <row r="1675" spans="1:6">
      <c r="A1675" s="129"/>
      <c r="B1675" s="225"/>
      <c r="C1675" s="129"/>
      <c r="D1675" s="129"/>
      <c r="E1675" s="148"/>
      <c r="F1675" s="148"/>
    </row>
    <row r="1676" spans="1:6">
      <c r="A1676" s="129"/>
      <c r="B1676" s="225"/>
      <c r="C1676" s="129"/>
      <c r="D1676" s="129"/>
      <c r="E1676" s="148"/>
      <c r="F1676" s="148"/>
    </row>
    <row r="1677" spans="1:6">
      <c r="A1677" s="129"/>
      <c r="B1677" s="225"/>
      <c r="C1677" s="129"/>
      <c r="D1677" s="129"/>
      <c r="E1677" s="148"/>
      <c r="F1677" s="148"/>
    </row>
    <row r="1678" spans="1:6">
      <c r="A1678" s="129"/>
      <c r="B1678" s="225"/>
      <c r="C1678" s="129"/>
      <c r="D1678" s="129"/>
      <c r="E1678" s="148"/>
      <c r="F1678" s="148"/>
    </row>
    <row r="1679" spans="1:6">
      <c r="A1679" s="129"/>
      <c r="B1679" s="225"/>
      <c r="C1679" s="129"/>
      <c r="D1679" s="129"/>
      <c r="E1679" s="148"/>
      <c r="F1679" s="148"/>
    </row>
    <row r="1680" spans="1:6">
      <c r="A1680" s="129"/>
      <c r="B1680" s="225"/>
      <c r="C1680" s="129"/>
      <c r="D1680" s="129"/>
      <c r="E1680" s="148"/>
      <c r="F1680" s="148"/>
    </row>
    <row r="1681" spans="1:6">
      <c r="A1681" s="129"/>
      <c r="B1681" s="225"/>
      <c r="C1681" s="129"/>
      <c r="D1681" s="129"/>
      <c r="E1681" s="148"/>
      <c r="F1681" s="148"/>
    </row>
    <row r="1682" spans="1:6">
      <c r="A1682" s="129"/>
      <c r="B1682" s="225"/>
      <c r="C1682" s="129"/>
      <c r="D1682" s="129"/>
      <c r="E1682" s="148"/>
      <c r="F1682" s="148"/>
    </row>
    <row r="1683" spans="1:6">
      <c r="A1683" s="129"/>
      <c r="B1683" s="225"/>
      <c r="C1683" s="129"/>
      <c r="D1683" s="129"/>
      <c r="E1683" s="148"/>
      <c r="F1683" s="148"/>
    </row>
    <row r="1684" spans="1:6">
      <c r="A1684" s="129"/>
      <c r="B1684" s="225"/>
      <c r="C1684" s="129"/>
      <c r="D1684" s="129"/>
      <c r="E1684" s="148"/>
      <c r="F1684" s="148"/>
    </row>
    <row r="1685" spans="1:6">
      <c r="A1685" s="129"/>
      <c r="B1685" s="225"/>
      <c r="C1685" s="129"/>
      <c r="D1685" s="129"/>
      <c r="E1685" s="148"/>
      <c r="F1685" s="148"/>
    </row>
    <row r="1686" spans="1:6">
      <c r="A1686" s="129"/>
      <c r="B1686" s="225"/>
      <c r="C1686" s="129"/>
      <c r="D1686" s="129"/>
      <c r="E1686" s="148"/>
      <c r="F1686" s="148"/>
    </row>
    <row r="1687" spans="1:6">
      <c r="A1687" s="129"/>
      <c r="B1687" s="225"/>
      <c r="C1687" s="129"/>
      <c r="D1687" s="129"/>
      <c r="E1687" s="148"/>
      <c r="F1687" s="148"/>
    </row>
    <row r="1688" spans="1:6">
      <c r="A1688" s="129"/>
      <c r="B1688" s="225"/>
      <c r="C1688" s="129"/>
      <c r="D1688" s="129"/>
      <c r="E1688" s="148"/>
      <c r="F1688" s="148"/>
    </row>
    <row r="1689" spans="1:6">
      <c r="A1689" s="129"/>
      <c r="B1689" s="225"/>
      <c r="C1689" s="129"/>
      <c r="D1689" s="129"/>
      <c r="E1689" s="148"/>
      <c r="F1689" s="148"/>
    </row>
    <row r="1690" spans="1:6">
      <c r="A1690" s="129"/>
      <c r="B1690" s="225"/>
      <c r="C1690" s="129"/>
      <c r="D1690" s="129"/>
      <c r="E1690" s="148"/>
      <c r="F1690" s="148"/>
    </row>
    <row r="1691" spans="1:6">
      <c r="A1691" s="129"/>
      <c r="B1691" s="225"/>
      <c r="C1691" s="129"/>
      <c r="D1691" s="129"/>
      <c r="E1691" s="148"/>
      <c r="F1691" s="148"/>
    </row>
    <row r="1692" spans="1:6">
      <c r="A1692" s="129"/>
      <c r="B1692" s="225"/>
      <c r="C1692" s="129"/>
      <c r="D1692" s="129"/>
      <c r="E1692" s="148"/>
      <c r="F1692" s="148"/>
    </row>
    <row r="1693" spans="1:6">
      <c r="A1693" s="129"/>
      <c r="B1693" s="225"/>
      <c r="C1693" s="129"/>
      <c r="D1693" s="129"/>
      <c r="E1693" s="148"/>
      <c r="F1693" s="148"/>
    </row>
    <row r="1694" spans="1:6">
      <c r="A1694" s="129"/>
      <c r="B1694" s="225"/>
      <c r="C1694" s="129"/>
      <c r="D1694" s="129"/>
      <c r="E1694" s="148"/>
      <c r="F1694" s="148"/>
    </row>
    <row r="1695" spans="1:6">
      <c r="A1695" s="129"/>
      <c r="B1695" s="225"/>
      <c r="C1695" s="129"/>
      <c r="D1695" s="129"/>
      <c r="E1695" s="148"/>
      <c r="F1695" s="148"/>
    </row>
    <row r="1696" spans="1:6">
      <c r="A1696" s="129"/>
      <c r="B1696" s="225"/>
      <c r="C1696" s="129"/>
      <c r="D1696" s="129"/>
      <c r="E1696" s="148"/>
      <c r="F1696" s="148"/>
    </row>
    <row r="1697" spans="1:6">
      <c r="A1697" s="129"/>
      <c r="B1697" s="225"/>
      <c r="C1697" s="129"/>
      <c r="D1697" s="129"/>
      <c r="E1697" s="148"/>
      <c r="F1697" s="148"/>
    </row>
    <row r="1698" spans="1:6">
      <c r="A1698" s="129"/>
      <c r="B1698" s="225"/>
      <c r="C1698" s="129"/>
      <c r="D1698" s="129"/>
      <c r="E1698" s="148"/>
      <c r="F1698" s="148"/>
    </row>
    <row r="1699" spans="1:6">
      <c r="A1699" s="129"/>
      <c r="B1699" s="225"/>
      <c r="C1699" s="129"/>
      <c r="D1699" s="129"/>
      <c r="E1699" s="148"/>
      <c r="F1699" s="148"/>
    </row>
    <row r="1700" spans="1:6">
      <c r="A1700" s="129"/>
      <c r="B1700" s="225"/>
      <c r="C1700" s="129"/>
      <c r="D1700" s="129"/>
      <c r="E1700" s="148"/>
      <c r="F1700" s="148"/>
    </row>
    <row r="1701" spans="1:6">
      <c r="A1701" s="129"/>
      <c r="B1701" s="225"/>
      <c r="C1701" s="129"/>
      <c r="D1701" s="129"/>
      <c r="E1701" s="148"/>
      <c r="F1701" s="148"/>
    </row>
    <row r="1702" spans="1:6">
      <c r="A1702" s="129"/>
      <c r="B1702" s="225"/>
      <c r="C1702" s="129"/>
      <c r="D1702" s="129"/>
      <c r="E1702" s="148"/>
      <c r="F1702" s="148"/>
    </row>
    <row r="1703" spans="1:6">
      <c r="A1703" s="129"/>
      <c r="B1703" s="225"/>
      <c r="C1703" s="129"/>
      <c r="D1703" s="129"/>
      <c r="E1703" s="148"/>
      <c r="F1703" s="148"/>
    </row>
    <row r="1704" spans="1:6">
      <c r="A1704" s="129"/>
      <c r="B1704" s="225"/>
      <c r="C1704" s="129"/>
      <c r="D1704" s="129"/>
      <c r="E1704" s="148"/>
      <c r="F1704" s="148"/>
    </row>
    <row r="1705" spans="1:6">
      <c r="A1705" s="129"/>
      <c r="B1705" s="225"/>
      <c r="C1705" s="129"/>
      <c r="D1705" s="129"/>
      <c r="E1705" s="148"/>
      <c r="F1705" s="148"/>
    </row>
    <row r="1706" spans="1:6">
      <c r="A1706" s="129"/>
      <c r="B1706" s="225"/>
      <c r="C1706" s="129"/>
      <c r="D1706" s="129"/>
      <c r="E1706" s="148"/>
      <c r="F1706" s="148"/>
    </row>
    <row r="1707" spans="1:6">
      <c r="A1707" s="129"/>
      <c r="B1707" s="225"/>
      <c r="C1707" s="129"/>
      <c r="D1707" s="129"/>
      <c r="E1707" s="148"/>
      <c r="F1707" s="148"/>
    </row>
    <row r="1708" spans="1:6">
      <c r="A1708" s="129"/>
      <c r="B1708" s="225"/>
      <c r="C1708" s="129"/>
      <c r="D1708" s="129"/>
      <c r="E1708" s="148"/>
      <c r="F1708" s="148"/>
    </row>
    <row r="1709" spans="1:6">
      <c r="A1709" s="129"/>
      <c r="B1709" s="225"/>
      <c r="C1709" s="129"/>
      <c r="D1709" s="129"/>
      <c r="E1709" s="148"/>
      <c r="F1709" s="148"/>
    </row>
    <row r="1710" spans="1:6">
      <c r="A1710" s="129"/>
      <c r="B1710" s="225"/>
      <c r="C1710" s="129"/>
      <c r="D1710" s="129"/>
      <c r="E1710" s="148"/>
      <c r="F1710" s="148"/>
    </row>
    <row r="1711" spans="1:6">
      <c r="A1711" s="129"/>
      <c r="B1711" s="225"/>
      <c r="C1711" s="129"/>
      <c r="D1711" s="129"/>
      <c r="E1711" s="148"/>
      <c r="F1711" s="148"/>
    </row>
    <row r="1712" spans="1:6">
      <c r="A1712" s="129"/>
      <c r="B1712" s="225"/>
      <c r="C1712" s="129"/>
      <c r="D1712" s="129"/>
      <c r="E1712" s="148"/>
      <c r="F1712" s="148"/>
    </row>
    <row r="1713" spans="1:6">
      <c r="A1713" s="129"/>
      <c r="B1713" s="225"/>
      <c r="C1713" s="129"/>
      <c r="D1713" s="129"/>
      <c r="E1713" s="148"/>
      <c r="F1713" s="148"/>
    </row>
    <row r="1714" spans="1:6">
      <c r="A1714" s="129"/>
      <c r="B1714" s="225"/>
      <c r="C1714" s="129"/>
      <c r="D1714" s="129"/>
      <c r="E1714" s="148"/>
      <c r="F1714" s="148"/>
    </row>
    <row r="1715" spans="1:6">
      <c r="A1715" s="129"/>
      <c r="B1715" s="225"/>
      <c r="C1715" s="129"/>
      <c r="D1715" s="129"/>
      <c r="E1715" s="148"/>
      <c r="F1715" s="148"/>
    </row>
    <row r="1716" spans="1:6">
      <c r="A1716" s="129"/>
      <c r="B1716" s="225"/>
      <c r="C1716" s="129"/>
      <c r="D1716" s="129"/>
      <c r="E1716" s="148"/>
      <c r="F1716" s="148"/>
    </row>
    <row r="1717" spans="1:6">
      <c r="A1717" s="129"/>
      <c r="B1717" s="225"/>
      <c r="C1717" s="129"/>
      <c r="D1717" s="129"/>
      <c r="E1717" s="148"/>
      <c r="F1717" s="148"/>
    </row>
    <row r="1718" spans="1:6">
      <c r="A1718" s="129"/>
      <c r="B1718" s="225"/>
      <c r="C1718" s="129"/>
      <c r="D1718" s="129"/>
      <c r="E1718" s="148"/>
      <c r="F1718" s="148"/>
    </row>
    <row r="1719" spans="1:6">
      <c r="A1719" s="129"/>
      <c r="B1719" s="225"/>
      <c r="C1719" s="129"/>
      <c r="D1719" s="129"/>
      <c r="E1719" s="148"/>
      <c r="F1719" s="148"/>
    </row>
    <row r="1720" spans="1:6">
      <c r="A1720" s="129"/>
      <c r="B1720" s="225"/>
      <c r="C1720" s="129"/>
      <c r="D1720" s="129"/>
      <c r="E1720" s="148"/>
      <c r="F1720" s="148"/>
    </row>
    <row r="1721" spans="1:6">
      <c r="A1721" s="129"/>
      <c r="B1721" s="225"/>
      <c r="C1721" s="129"/>
      <c r="D1721" s="129"/>
      <c r="E1721" s="148"/>
      <c r="F1721" s="148"/>
    </row>
    <row r="1722" spans="1:6">
      <c r="A1722" s="129"/>
      <c r="B1722" s="225"/>
      <c r="C1722" s="129"/>
      <c r="D1722" s="129"/>
      <c r="E1722" s="148"/>
      <c r="F1722" s="148"/>
    </row>
    <row r="1723" spans="1:6">
      <c r="A1723" s="129"/>
      <c r="B1723" s="225"/>
      <c r="C1723" s="129"/>
      <c r="D1723" s="129"/>
      <c r="E1723" s="148"/>
      <c r="F1723" s="148"/>
    </row>
    <row r="1724" spans="1:6">
      <c r="A1724" s="129"/>
      <c r="B1724" s="225"/>
      <c r="C1724" s="129"/>
      <c r="D1724" s="129"/>
      <c r="E1724" s="148"/>
      <c r="F1724" s="148"/>
    </row>
    <row r="1725" spans="1:6">
      <c r="A1725" s="129"/>
      <c r="B1725" s="225"/>
      <c r="C1725" s="129"/>
      <c r="D1725" s="129"/>
      <c r="E1725" s="148"/>
      <c r="F1725" s="148"/>
    </row>
    <row r="1726" spans="1:6">
      <c r="A1726" s="129"/>
      <c r="B1726" s="225"/>
      <c r="C1726" s="129"/>
      <c r="D1726" s="129"/>
      <c r="E1726" s="148"/>
      <c r="F1726" s="148"/>
    </row>
    <row r="1727" spans="1:6">
      <c r="A1727" s="129"/>
      <c r="B1727" s="225"/>
      <c r="C1727" s="129"/>
      <c r="D1727" s="129"/>
      <c r="E1727" s="148"/>
      <c r="F1727" s="148"/>
    </row>
    <row r="1728" spans="1:6">
      <c r="A1728" s="129"/>
      <c r="B1728" s="225"/>
      <c r="C1728" s="129"/>
      <c r="D1728" s="129"/>
      <c r="E1728" s="148"/>
      <c r="F1728" s="148"/>
    </row>
    <row r="1729" spans="1:6">
      <c r="A1729" s="129"/>
      <c r="B1729" s="225"/>
      <c r="C1729" s="129"/>
      <c r="D1729" s="129"/>
      <c r="E1729" s="148"/>
      <c r="F1729" s="148"/>
    </row>
    <row r="1730" spans="1:6">
      <c r="A1730" s="129"/>
      <c r="B1730" s="225"/>
      <c r="C1730" s="129"/>
      <c r="D1730" s="129"/>
      <c r="E1730" s="148"/>
      <c r="F1730" s="148"/>
    </row>
    <row r="1731" spans="1:6">
      <c r="A1731" s="129"/>
      <c r="B1731" s="225"/>
      <c r="C1731" s="129"/>
      <c r="D1731" s="129"/>
      <c r="E1731" s="148"/>
      <c r="F1731" s="148"/>
    </row>
    <row r="1732" spans="1:6">
      <c r="A1732" s="129"/>
      <c r="B1732" s="225"/>
      <c r="C1732" s="129"/>
      <c r="D1732" s="129"/>
      <c r="E1732" s="148"/>
      <c r="F1732" s="148"/>
    </row>
    <row r="1733" spans="1:6">
      <c r="A1733" s="129"/>
      <c r="B1733" s="225"/>
      <c r="C1733" s="129"/>
      <c r="D1733" s="129"/>
      <c r="E1733" s="148"/>
      <c r="F1733" s="148"/>
    </row>
    <row r="1734" spans="1:6">
      <c r="A1734" s="129"/>
      <c r="B1734" s="225"/>
      <c r="C1734" s="129"/>
      <c r="D1734" s="129"/>
      <c r="E1734" s="148"/>
      <c r="F1734" s="148"/>
    </row>
    <row r="1735" spans="1:6">
      <c r="A1735" s="129"/>
      <c r="B1735" s="225"/>
      <c r="C1735" s="129"/>
      <c r="D1735" s="129"/>
      <c r="E1735" s="148"/>
      <c r="F1735" s="148"/>
    </row>
    <row r="1736" spans="1:6">
      <c r="A1736" s="129"/>
      <c r="B1736" s="225"/>
      <c r="C1736" s="129"/>
      <c r="D1736" s="129"/>
      <c r="E1736" s="148"/>
      <c r="F1736" s="148"/>
    </row>
    <row r="1737" spans="1:6">
      <c r="A1737" s="129"/>
      <c r="B1737" s="225"/>
      <c r="C1737" s="129"/>
      <c r="D1737" s="129"/>
      <c r="E1737" s="148"/>
      <c r="F1737" s="148"/>
    </row>
    <row r="1738" spans="1:6">
      <c r="A1738" s="129"/>
      <c r="B1738" s="225"/>
      <c r="C1738" s="129"/>
      <c r="D1738" s="129"/>
      <c r="E1738" s="148"/>
      <c r="F1738" s="148"/>
    </row>
    <row r="1739" spans="1:6">
      <c r="A1739" s="129"/>
      <c r="B1739" s="225"/>
      <c r="C1739" s="129"/>
      <c r="D1739" s="129"/>
      <c r="E1739" s="148"/>
      <c r="F1739" s="148"/>
    </row>
    <row r="1740" spans="1:6">
      <c r="A1740" s="129"/>
      <c r="B1740" s="225"/>
      <c r="C1740" s="129"/>
      <c r="D1740" s="129"/>
      <c r="E1740" s="148"/>
      <c r="F1740" s="148"/>
    </row>
    <row r="1741" spans="1:6">
      <c r="A1741" s="129"/>
      <c r="B1741" s="225"/>
      <c r="C1741" s="129"/>
      <c r="D1741" s="129"/>
      <c r="E1741" s="148"/>
      <c r="F1741" s="148"/>
    </row>
    <row r="1742" spans="1:6">
      <c r="A1742" s="129"/>
      <c r="B1742" s="225"/>
      <c r="C1742" s="129"/>
      <c r="D1742" s="129"/>
      <c r="E1742" s="148"/>
      <c r="F1742" s="148"/>
    </row>
    <row r="1743" spans="1:6">
      <c r="A1743" s="129"/>
      <c r="B1743" s="225"/>
      <c r="C1743" s="129"/>
      <c r="D1743" s="129"/>
      <c r="E1743" s="148"/>
      <c r="F1743" s="148"/>
    </row>
    <row r="1744" spans="1:6">
      <c r="A1744" s="129"/>
      <c r="B1744" s="225"/>
      <c r="C1744" s="129"/>
      <c r="D1744" s="129"/>
      <c r="E1744" s="148"/>
      <c r="F1744" s="148"/>
    </row>
    <row r="1745" spans="1:6">
      <c r="A1745" s="129"/>
      <c r="B1745" s="225"/>
      <c r="C1745" s="129"/>
      <c r="D1745" s="129"/>
      <c r="E1745" s="148"/>
      <c r="F1745" s="148"/>
    </row>
    <row r="1746" spans="1:6">
      <c r="A1746" s="129"/>
      <c r="B1746" s="225"/>
      <c r="C1746" s="129"/>
      <c r="D1746" s="129"/>
      <c r="E1746" s="148"/>
      <c r="F1746" s="148"/>
    </row>
    <row r="1747" spans="1:6">
      <c r="A1747" s="129"/>
      <c r="B1747" s="225"/>
      <c r="C1747" s="129"/>
      <c r="D1747" s="129"/>
      <c r="E1747" s="148"/>
      <c r="F1747" s="148"/>
    </row>
    <row r="1748" spans="1:6">
      <c r="A1748" s="129"/>
      <c r="B1748" s="225"/>
      <c r="C1748" s="129"/>
      <c r="D1748" s="129"/>
      <c r="E1748" s="148"/>
      <c r="F1748" s="148"/>
    </row>
    <row r="1749" spans="1:6">
      <c r="A1749" s="129"/>
      <c r="B1749" s="225"/>
      <c r="C1749" s="129"/>
      <c r="D1749" s="129"/>
      <c r="E1749" s="148"/>
      <c r="F1749" s="148"/>
    </row>
    <row r="1750" spans="1:6">
      <c r="A1750" s="129"/>
      <c r="B1750" s="225"/>
      <c r="C1750" s="129"/>
      <c r="D1750" s="129"/>
      <c r="E1750" s="148"/>
      <c r="F1750" s="148"/>
    </row>
    <row r="1751" spans="1:6">
      <c r="A1751" s="129"/>
      <c r="B1751" s="225"/>
      <c r="C1751" s="129"/>
      <c r="D1751" s="129"/>
      <c r="E1751" s="148"/>
      <c r="F1751" s="148"/>
    </row>
    <row r="1752" spans="1:6">
      <c r="A1752" s="129"/>
      <c r="B1752" s="225"/>
      <c r="C1752" s="129"/>
      <c r="D1752" s="129"/>
      <c r="E1752" s="148"/>
      <c r="F1752" s="148"/>
    </row>
    <row r="1753" spans="1:6">
      <c r="A1753" s="129"/>
      <c r="B1753" s="225"/>
      <c r="C1753" s="129"/>
      <c r="D1753" s="129"/>
      <c r="E1753" s="148"/>
      <c r="F1753" s="148"/>
    </row>
    <row r="1754" spans="1:6">
      <c r="A1754" s="129"/>
      <c r="B1754" s="225"/>
      <c r="C1754" s="129"/>
      <c r="D1754" s="129"/>
      <c r="E1754" s="148"/>
      <c r="F1754" s="148"/>
    </row>
    <row r="1755" spans="1:6">
      <c r="A1755" s="129"/>
      <c r="B1755" s="225"/>
      <c r="C1755" s="129"/>
      <c r="D1755" s="129"/>
      <c r="E1755" s="148"/>
      <c r="F1755" s="148"/>
    </row>
    <row r="1756" spans="1:6">
      <c r="A1756" s="129"/>
      <c r="B1756" s="225"/>
      <c r="C1756" s="129"/>
      <c r="D1756" s="129"/>
      <c r="E1756" s="148"/>
      <c r="F1756" s="148"/>
    </row>
    <row r="1757" spans="1:6">
      <c r="A1757" s="129"/>
      <c r="B1757" s="225"/>
      <c r="C1757" s="129"/>
      <c r="D1757" s="129"/>
      <c r="E1757" s="148"/>
      <c r="F1757" s="148"/>
    </row>
    <row r="1758" spans="1:6">
      <c r="A1758" s="129"/>
      <c r="B1758" s="225"/>
      <c r="C1758" s="129"/>
      <c r="D1758" s="129"/>
      <c r="E1758" s="148"/>
      <c r="F1758" s="148"/>
    </row>
    <row r="1759" spans="1:6">
      <c r="A1759" s="129"/>
      <c r="B1759" s="225"/>
      <c r="C1759" s="129"/>
      <c r="D1759" s="129"/>
      <c r="E1759" s="148"/>
      <c r="F1759" s="148"/>
    </row>
    <row r="1760" spans="1:6">
      <c r="A1760" s="129"/>
      <c r="B1760" s="225"/>
      <c r="C1760" s="129"/>
      <c r="D1760" s="129"/>
      <c r="E1760" s="148"/>
      <c r="F1760" s="148"/>
    </row>
    <row r="1761" spans="1:6">
      <c r="A1761" s="129"/>
      <c r="B1761" s="225"/>
      <c r="C1761" s="129"/>
      <c r="D1761" s="129"/>
      <c r="E1761" s="148"/>
      <c r="F1761" s="148"/>
    </row>
    <row r="1762" spans="1:6">
      <c r="A1762" s="129"/>
      <c r="B1762" s="225"/>
      <c r="C1762" s="129"/>
      <c r="D1762" s="129"/>
      <c r="E1762" s="148"/>
      <c r="F1762" s="148"/>
    </row>
    <row r="1763" spans="1:6">
      <c r="A1763" s="129"/>
      <c r="B1763" s="225"/>
      <c r="C1763" s="129"/>
      <c r="D1763" s="129"/>
      <c r="E1763" s="148"/>
      <c r="F1763" s="148"/>
    </row>
    <row r="1764" spans="1:6">
      <c r="A1764" s="129"/>
      <c r="B1764" s="225"/>
      <c r="C1764" s="129"/>
      <c r="D1764" s="129"/>
      <c r="E1764" s="148"/>
      <c r="F1764" s="148"/>
    </row>
    <row r="1765" spans="1:6">
      <c r="A1765" s="129"/>
      <c r="B1765" s="225"/>
      <c r="C1765" s="129"/>
      <c r="D1765" s="129"/>
      <c r="E1765" s="148"/>
      <c r="F1765" s="148"/>
    </row>
    <row r="1766" spans="1:6">
      <c r="A1766" s="129"/>
      <c r="B1766" s="225"/>
      <c r="C1766" s="129"/>
      <c r="D1766" s="129"/>
      <c r="E1766" s="148"/>
      <c r="F1766" s="148"/>
    </row>
    <row r="1767" spans="1:6">
      <c r="A1767" s="129"/>
      <c r="B1767" s="225"/>
      <c r="C1767" s="129"/>
      <c r="D1767" s="129"/>
      <c r="E1767" s="148"/>
      <c r="F1767" s="148"/>
    </row>
    <row r="1768" spans="1:6">
      <c r="A1768" s="129"/>
      <c r="B1768" s="225"/>
      <c r="C1768" s="129"/>
      <c r="D1768" s="129"/>
      <c r="E1768" s="148"/>
      <c r="F1768" s="148"/>
    </row>
    <row r="1769" spans="1:6">
      <c r="A1769" s="129"/>
      <c r="B1769" s="225"/>
      <c r="C1769" s="129"/>
      <c r="D1769" s="129"/>
      <c r="E1769" s="148"/>
      <c r="F1769" s="148"/>
    </row>
    <row r="1770" spans="1:6">
      <c r="A1770" s="129"/>
      <c r="B1770" s="225"/>
      <c r="C1770" s="129"/>
      <c r="D1770" s="129"/>
      <c r="E1770" s="148"/>
      <c r="F1770" s="148"/>
    </row>
    <row r="1771" spans="1:6">
      <c r="A1771" s="129"/>
      <c r="B1771" s="225"/>
      <c r="C1771" s="129"/>
      <c r="D1771" s="129"/>
      <c r="E1771" s="148"/>
      <c r="F1771" s="148"/>
    </row>
    <row r="1772" spans="1:6">
      <c r="A1772" s="129"/>
      <c r="B1772" s="225"/>
      <c r="C1772" s="129"/>
      <c r="D1772" s="129"/>
      <c r="E1772" s="148"/>
      <c r="F1772" s="148"/>
    </row>
    <row r="1773" spans="1:6">
      <c r="A1773" s="129"/>
      <c r="B1773" s="225"/>
      <c r="C1773" s="129"/>
      <c r="D1773" s="129"/>
      <c r="E1773" s="148"/>
      <c r="F1773" s="148"/>
    </row>
    <row r="1774" spans="1:6">
      <c r="A1774" s="129"/>
      <c r="B1774" s="225"/>
      <c r="C1774" s="129"/>
      <c r="D1774" s="129"/>
      <c r="E1774" s="148"/>
      <c r="F1774" s="148"/>
    </row>
    <row r="1775" spans="1:6">
      <c r="A1775" s="129"/>
      <c r="B1775" s="225"/>
      <c r="C1775" s="129"/>
      <c r="D1775" s="129"/>
      <c r="E1775" s="148"/>
      <c r="F1775" s="148"/>
    </row>
    <row r="1776" spans="1:6">
      <c r="A1776" s="129"/>
      <c r="B1776" s="225"/>
      <c r="C1776" s="129"/>
      <c r="D1776" s="129"/>
      <c r="E1776" s="148"/>
      <c r="F1776" s="148"/>
    </row>
    <row r="1777" spans="1:6">
      <c r="A1777" s="129"/>
      <c r="B1777" s="225"/>
      <c r="C1777" s="129"/>
      <c r="D1777" s="129"/>
      <c r="E1777" s="148"/>
      <c r="F1777" s="148"/>
    </row>
    <row r="1778" spans="1:6">
      <c r="A1778" s="129"/>
      <c r="B1778" s="225"/>
      <c r="C1778" s="129"/>
      <c r="D1778" s="129"/>
      <c r="E1778" s="148"/>
      <c r="F1778" s="148"/>
    </row>
    <row r="1779" spans="1:6">
      <c r="A1779" s="129"/>
      <c r="B1779" s="225"/>
      <c r="C1779" s="129"/>
      <c r="D1779" s="129"/>
      <c r="E1779" s="148"/>
      <c r="F1779" s="148"/>
    </row>
    <row r="1780" spans="1:6">
      <c r="A1780" s="129"/>
      <c r="B1780" s="225"/>
      <c r="C1780" s="129"/>
      <c r="D1780" s="129"/>
      <c r="E1780" s="148"/>
      <c r="F1780" s="148"/>
    </row>
    <row r="1781" spans="1:6">
      <c r="A1781" s="129"/>
      <c r="B1781" s="225"/>
      <c r="C1781" s="129"/>
      <c r="D1781" s="129"/>
      <c r="E1781" s="148"/>
      <c r="F1781" s="148"/>
    </row>
    <row r="1782" spans="1:6">
      <c r="A1782" s="129"/>
      <c r="B1782" s="225"/>
      <c r="C1782" s="129"/>
      <c r="D1782" s="129"/>
      <c r="E1782" s="148"/>
      <c r="F1782" s="148"/>
    </row>
    <row r="1783" spans="1:6">
      <c r="A1783" s="129"/>
      <c r="B1783" s="225"/>
      <c r="C1783" s="129"/>
      <c r="D1783" s="129"/>
      <c r="E1783" s="148"/>
      <c r="F1783" s="148"/>
    </row>
    <row r="1784" spans="1:6">
      <c r="A1784" s="129"/>
      <c r="B1784" s="225"/>
      <c r="C1784" s="129"/>
      <c r="D1784" s="129"/>
      <c r="E1784" s="148"/>
      <c r="F1784" s="148"/>
    </row>
    <row r="1785" spans="1:6">
      <c r="A1785" s="129"/>
      <c r="B1785" s="225"/>
      <c r="C1785" s="129"/>
      <c r="D1785" s="129"/>
      <c r="E1785" s="148"/>
      <c r="F1785" s="148"/>
    </row>
    <row r="1786" spans="1:6">
      <c r="A1786" s="129"/>
      <c r="B1786" s="225"/>
      <c r="C1786" s="129"/>
      <c r="D1786" s="129"/>
      <c r="E1786" s="148"/>
      <c r="F1786" s="148"/>
    </row>
    <row r="1787" spans="1:6">
      <c r="A1787" s="129"/>
      <c r="B1787" s="225"/>
      <c r="C1787" s="129"/>
      <c r="D1787" s="129"/>
      <c r="E1787" s="148"/>
      <c r="F1787" s="148"/>
    </row>
    <row r="1788" spans="1:6">
      <c r="A1788" s="129"/>
      <c r="B1788" s="225"/>
      <c r="C1788" s="129"/>
      <c r="D1788" s="129"/>
      <c r="E1788" s="148"/>
      <c r="F1788" s="148"/>
    </row>
    <row r="1789" spans="1:6">
      <c r="A1789" s="129"/>
      <c r="B1789" s="225"/>
      <c r="C1789" s="129"/>
      <c r="D1789" s="129"/>
      <c r="E1789" s="148"/>
      <c r="F1789" s="148"/>
    </row>
    <row r="1790" spans="1:6">
      <c r="A1790" s="129"/>
      <c r="B1790" s="225"/>
      <c r="C1790" s="129"/>
      <c r="D1790" s="129"/>
      <c r="E1790" s="148"/>
      <c r="F1790" s="148"/>
    </row>
    <row r="1791" spans="1:6">
      <c r="A1791" s="129"/>
      <c r="B1791" s="225"/>
      <c r="C1791" s="129"/>
      <c r="D1791" s="129"/>
      <c r="E1791" s="148"/>
      <c r="F1791" s="148"/>
    </row>
    <row r="1792" spans="1:6">
      <c r="A1792" s="129"/>
      <c r="B1792" s="225"/>
      <c r="C1792" s="129"/>
      <c r="D1792" s="129"/>
      <c r="E1792" s="148"/>
      <c r="F1792" s="148"/>
    </row>
    <row r="1793" spans="1:6">
      <c r="A1793" s="129"/>
      <c r="B1793" s="225"/>
      <c r="C1793" s="129"/>
      <c r="D1793" s="129"/>
      <c r="E1793" s="148"/>
      <c r="F1793" s="148"/>
    </row>
    <row r="1794" spans="1:6">
      <c r="A1794" s="129"/>
      <c r="B1794" s="225"/>
      <c r="C1794" s="129"/>
      <c r="D1794" s="129"/>
      <c r="E1794" s="148"/>
      <c r="F1794" s="148"/>
    </row>
    <row r="1795" spans="1:6">
      <c r="A1795" s="129"/>
      <c r="B1795" s="225"/>
      <c r="C1795" s="129"/>
      <c r="D1795" s="129"/>
      <c r="E1795" s="148"/>
      <c r="F1795" s="148"/>
    </row>
    <row r="1796" spans="1:6">
      <c r="A1796" s="129"/>
      <c r="B1796" s="225"/>
      <c r="C1796" s="129"/>
      <c r="D1796" s="129"/>
      <c r="E1796" s="148"/>
      <c r="F1796" s="148"/>
    </row>
    <row r="1797" spans="1:6">
      <c r="A1797" s="129"/>
      <c r="B1797" s="225"/>
      <c r="C1797" s="129"/>
      <c r="D1797" s="129"/>
      <c r="E1797" s="148"/>
      <c r="F1797" s="148"/>
    </row>
    <row r="1798" spans="1:6">
      <c r="A1798" s="129"/>
      <c r="B1798" s="225"/>
      <c r="C1798" s="129"/>
      <c r="D1798" s="129"/>
      <c r="E1798" s="148"/>
      <c r="F1798" s="148"/>
    </row>
    <row r="1799" spans="1:6">
      <c r="A1799" s="129"/>
      <c r="B1799" s="225"/>
      <c r="C1799" s="129"/>
      <c r="D1799" s="129"/>
      <c r="E1799" s="148"/>
      <c r="F1799" s="148"/>
    </row>
    <row r="1800" spans="1:6">
      <c r="A1800" s="129"/>
      <c r="B1800" s="225"/>
      <c r="C1800" s="129"/>
      <c r="D1800" s="129"/>
      <c r="E1800" s="148"/>
      <c r="F1800" s="148"/>
    </row>
    <row r="1801" spans="1:6">
      <c r="A1801" s="129"/>
      <c r="B1801" s="225"/>
      <c r="C1801" s="129"/>
      <c r="D1801" s="129"/>
      <c r="E1801" s="148"/>
      <c r="F1801" s="148"/>
    </row>
    <row r="1802" spans="1:6">
      <c r="A1802" s="129"/>
      <c r="B1802" s="225"/>
      <c r="C1802" s="129"/>
      <c r="D1802" s="129"/>
      <c r="E1802" s="148"/>
      <c r="F1802" s="148"/>
    </row>
    <row r="1803" spans="1:6">
      <c r="A1803" s="129"/>
      <c r="B1803" s="225"/>
      <c r="C1803" s="129"/>
      <c r="D1803" s="129"/>
      <c r="E1803" s="148"/>
      <c r="F1803" s="148"/>
    </row>
    <row r="1804" spans="1:6">
      <c r="A1804" s="129"/>
      <c r="B1804" s="225"/>
      <c r="C1804" s="129"/>
      <c r="D1804" s="129"/>
      <c r="E1804" s="148"/>
      <c r="F1804" s="148"/>
    </row>
    <row r="1805" spans="1:6">
      <c r="A1805" s="129"/>
      <c r="B1805" s="225"/>
      <c r="C1805" s="129"/>
      <c r="D1805" s="129"/>
      <c r="E1805" s="148"/>
      <c r="F1805" s="148"/>
    </row>
    <row r="1806" spans="1:6">
      <c r="A1806" s="129"/>
      <c r="B1806" s="225"/>
      <c r="C1806" s="129"/>
      <c r="D1806" s="129"/>
      <c r="E1806" s="148"/>
      <c r="F1806" s="148"/>
    </row>
    <row r="1807" spans="1:6">
      <c r="A1807" s="129"/>
      <c r="B1807" s="225"/>
      <c r="C1807" s="129"/>
      <c r="D1807" s="129"/>
      <c r="E1807" s="148"/>
      <c r="F1807" s="148"/>
    </row>
    <row r="1808" spans="1:6">
      <c r="A1808" s="129"/>
      <c r="B1808" s="225"/>
      <c r="C1808" s="129"/>
      <c r="D1808" s="129"/>
      <c r="E1808" s="148"/>
      <c r="F1808" s="148"/>
    </row>
    <row r="1809" spans="1:6">
      <c r="A1809" s="129"/>
      <c r="B1809" s="225"/>
      <c r="C1809" s="129"/>
      <c r="D1809" s="129"/>
      <c r="E1809" s="148"/>
      <c r="F1809" s="148"/>
    </row>
    <row r="1810" spans="1:6">
      <c r="A1810" s="129"/>
      <c r="B1810" s="225"/>
      <c r="C1810" s="129"/>
      <c r="D1810" s="129"/>
      <c r="E1810" s="148"/>
      <c r="F1810" s="148"/>
    </row>
    <row r="1811" spans="1:6">
      <c r="A1811" s="129"/>
      <c r="B1811" s="225"/>
      <c r="C1811" s="129"/>
      <c r="D1811" s="129"/>
      <c r="E1811" s="148"/>
      <c r="F1811" s="148"/>
    </row>
    <row r="1812" spans="1:6">
      <c r="A1812" s="129"/>
      <c r="B1812" s="225"/>
      <c r="C1812" s="129"/>
      <c r="D1812" s="129"/>
      <c r="E1812" s="148"/>
      <c r="F1812" s="148"/>
    </row>
    <row r="1813" spans="1:6">
      <c r="A1813" s="129"/>
      <c r="B1813" s="225"/>
      <c r="C1813" s="129"/>
      <c r="D1813" s="129"/>
      <c r="E1813" s="148"/>
      <c r="F1813" s="148"/>
    </row>
    <row r="1814" spans="1:6">
      <c r="A1814" s="129"/>
      <c r="B1814" s="225"/>
      <c r="C1814" s="129"/>
      <c r="D1814" s="129"/>
      <c r="E1814" s="148"/>
      <c r="F1814" s="148"/>
    </row>
    <row r="1815" spans="1:6">
      <c r="A1815" s="129"/>
      <c r="B1815" s="225"/>
      <c r="C1815" s="129"/>
      <c r="D1815" s="129"/>
      <c r="E1815" s="148"/>
      <c r="F1815" s="148"/>
    </row>
    <row r="1816" spans="1:6">
      <c r="A1816" s="129"/>
      <c r="B1816" s="225"/>
      <c r="C1816" s="129"/>
      <c r="D1816" s="129"/>
      <c r="E1816" s="148"/>
      <c r="F1816" s="148"/>
    </row>
    <row r="1817" spans="1:6">
      <c r="A1817" s="129"/>
      <c r="B1817" s="225"/>
      <c r="C1817" s="129"/>
      <c r="D1817" s="129"/>
      <c r="E1817" s="148"/>
      <c r="F1817" s="148"/>
    </row>
    <row r="1818" spans="1:6">
      <c r="A1818" s="129"/>
      <c r="B1818" s="225"/>
      <c r="C1818" s="129"/>
      <c r="D1818" s="129"/>
      <c r="E1818" s="148"/>
      <c r="F1818" s="148"/>
    </row>
    <row r="1819" spans="1:6">
      <c r="A1819" s="129"/>
      <c r="B1819" s="225"/>
      <c r="C1819" s="129"/>
      <c r="D1819" s="129"/>
      <c r="E1819" s="148"/>
      <c r="F1819" s="148"/>
    </row>
    <row r="1820" spans="1:6">
      <c r="A1820" s="129"/>
      <c r="B1820" s="225"/>
      <c r="C1820" s="129"/>
      <c r="D1820" s="129"/>
      <c r="E1820" s="148"/>
      <c r="F1820" s="148"/>
    </row>
    <row r="1821" spans="1:6">
      <c r="A1821" s="129"/>
      <c r="B1821" s="225"/>
      <c r="C1821" s="129"/>
      <c r="D1821" s="129"/>
      <c r="E1821" s="148"/>
      <c r="F1821" s="148"/>
    </row>
    <row r="1822" spans="1:6">
      <c r="A1822" s="129"/>
      <c r="B1822" s="225"/>
      <c r="C1822" s="129"/>
      <c r="D1822" s="129"/>
      <c r="E1822" s="148"/>
      <c r="F1822" s="148"/>
    </row>
    <row r="1823" spans="1:6">
      <c r="A1823" s="129"/>
      <c r="B1823" s="225"/>
      <c r="C1823" s="129"/>
      <c r="D1823" s="129"/>
      <c r="E1823" s="148"/>
      <c r="F1823" s="148"/>
    </row>
    <row r="1824" spans="1:6">
      <c r="A1824" s="129"/>
      <c r="B1824" s="225"/>
      <c r="C1824" s="129"/>
      <c r="D1824" s="129"/>
      <c r="E1824" s="148"/>
      <c r="F1824" s="148"/>
    </row>
    <row r="1825" spans="1:6">
      <c r="A1825" s="129"/>
      <c r="B1825" s="225"/>
      <c r="C1825" s="129"/>
      <c r="D1825" s="129"/>
      <c r="E1825" s="148"/>
      <c r="F1825" s="148"/>
    </row>
    <row r="1826" spans="1:6">
      <c r="A1826" s="129"/>
      <c r="B1826" s="225"/>
      <c r="C1826" s="129"/>
      <c r="D1826" s="129"/>
      <c r="E1826" s="148"/>
      <c r="F1826" s="148"/>
    </row>
    <row r="1827" spans="1:6">
      <c r="A1827" s="129"/>
      <c r="B1827" s="225"/>
      <c r="C1827" s="129"/>
      <c r="D1827" s="129"/>
      <c r="E1827" s="148"/>
      <c r="F1827" s="148"/>
    </row>
    <row r="1828" spans="1:6">
      <c r="A1828" s="129"/>
      <c r="B1828" s="225"/>
      <c r="C1828" s="129"/>
      <c r="D1828" s="129"/>
      <c r="E1828" s="148"/>
      <c r="F1828" s="148"/>
    </row>
    <row r="1829" spans="1:6">
      <c r="A1829" s="129"/>
      <c r="B1829" s="225"/>
      <c r="C1829" s="129"/>
      <c r="D1829" s="129"/>
      <c r="E1829" s="148"/>
      <c r="F1829" s="148"/>
    </row>
    <row r="1830" spans="1:6">
      <c r="A1830" s="129"/>
      <c r="B1830" s="225"/>
      <c r="C1830" s="129"/>
      <c r="D1830" s="129"/>
      <c r="E1830" s="148"/>
      <c r="F1830" s="148"/>
    </row>
    <row r="1831" spans="1:6">
      <c r="A1831" s="129"/>
      <c r="B1831" s="225"/>
      <c r="C1831" s="129"/>
      <c r="D1831" s="129"/>
      <c r="E1831" s="148"/>
      <c r="F1831" s="148"/>
    </row>
    <row r="1832" spans="1:6">
      <c r="A1832" s="129"/>
      <c r="B1832" s="225"/>
      <c r="C1832" s="129"/>
      <c r="D1832" s="129"/>
      <c r="E1832" s="148"/>
      <c r="F1832" s="148"/>
    </row>
    <row r="1833" spans="1:6">
      <c r="A1833" s="129"/>
      <c r="B1833" s="225"/>
      <c r="C1833" s="129"/>
      <c r="D1833" s="129"/>
      <c r="E1833" s="148"/>
      <c r="F1833" s="148"/>
    </row>
    <row r="1834" spans="1:6">
      <c r="A1834" s="129"/>
      <c r="B1834" s="225"/>
      <c r="C1834" s="129"/>
      <c r="D1834" s="129"/>
      <c r="E1834" s="148"/>
      <c r="F1834" s="148"/>
    </row>
    <row r="1835" spans="1:6">
      <c r="A1835" s="129"/>
      <c r="B1835" s="225"/>
      <c r="C1835" s="129"/>
      <c r="D1835" s="129"/>
      <c r="E1835" s="148"/>
      <c r="F1835" s="148"/>
    </row>
    <row r="1836" spans="1:6">
      <c r="A1836" s="129"/>
      <c r="B1836" s="225"/>
      <c r="C1836" s="129"/>
      <c r="D1836" s="129"/>
      <c r="E1836" s="148"/>
      <c r="F1836" s="148"/>
    </row>
    <row r="1837" spans="1:6">
      <c r="A1837" s="129"/>
      <c r="B1837" s="225"/>
      <c r="C1837" s="129"/>
      <c r="D1837" s="129"/>
      <c r="E1837" s="148"/>
      <c r="F1837" s="148"/>
    </row>
    <row r="1838" spans="1:6">
      <c r="A1838" s="129"/>
      <c r="B1838" s="225"/>
      <c r="C1838" s="129"/>
      <c r="D1838" s="129"/>
      <c r="E1838" s="148"/>
      <c r="F1838" s="148"/>
    </row>
    <row r="1839" spans="1:6">
      <c r="A1839" s="129"/>
      <c r="B1839" s="225"/>
      <c r="C1839" s="129"/>
      <c r="D1839" s="129"/>
      <c r="E1839" s="148"/>
      <c r="F1839" s="148"/>
    </row>
    <row r="1840" spans="1:6">
      <c r="A1840" s="129"/>
      <c r="B1840" s="225"/>
      <c r="C1840" s="129"/>
      <c r="D1840" s="129"/>
      <c r="E1840" s="148"/>
      <c r="F1840" s="148"/>
    </row>
    <row r="1841" spans="1:6">
      <c r="A1841" s="129"/>
      <c r="B1841" s="225"/>
      <c r="C1841" s="129"/>
      <c r="D1841" s="129"/>
      <c r="E1841" s="148"/>
      <c r="F1841" s="148"/>
    </row>
    <row r="1842" spans="1:6">
      <c r="A1842" s="129"/>
      <c r="B1842" s="225"/>
      <c r="C1842" s="129"/>
      <c r="D1842" s="129"/>
      <c r="E1842" s="148"/>
      <c r="F1842" s="148"/>
    </row>
    <row r="1843" spans="1:6">
      <c r="A1843" s="129"/>
      <c r="B1843" s="225"/>
      <c r="C1843" s="129"/>
      <c r="D1843" s="129"/>
      <c r="E1843" s="148"/>
      <c r="F1843" s="148"/>
    </row>
    <row r="1844" spans="1:6">
      <c r="A1844" s="129"/>
      <c r="B1844" s="225"/>
      <c r="C1844" s="129"/>
      <c r="D1844" s="129"/>
      <c r="E1844" s="148"/>
      <c r="F1844" s="148"/>
    </row>
    <row r="1845" spans="1:6">
      <c r="A1845" s="129"/>
      <c r="B1845" s="225"/>
      <c r="C1845" s="129"/>
      <c r="D1845" s="129"/>
      <c r="E1845" s="148"/>
      <c r="F1845" s="148"/>
    </row>
    <row r="1846" spans="1:6">
      <c r="A1846" s="129"/>
      <c r="B1846" s="225"/>
      <c r="C1846" s="129"/>
      <c r="D1846" s="129"/>
      <c r="E1846" s="148"/>
      <c r="F1846" s="148"/>
    </row>
    <row r="1847" spans="1:6">
      <c r="A1847" s="129"/>
      <c r="B1847" s="225"/>
      <c r="C1847" s="129"/>
      <c r="D1847" s="129"/>
      <c r="E1847" s="148"/>
      <c r="F1847" s="148"/>
    </row>
    <row r="1848" spans="1:6">
      <c r="A1848" s="129"/>
      <c r="B1848" s="225"/>
      <c r="C1848" s="129"/>
      <c r="D1848" s="129"/>
      <c r="E1848" s="148"/>
      <c r="F1848" s="148"/>
    </row>
    <row r="1849" spans="1:6">
      <c r="A1849" s="129"/>
      <c r="B1849" s="225"/>
      <c r="C1849" s="129"/>
      <c r="D1849" s="129"/>
      <c r="E1849" s="148"/>
      <c r="F1849" s="148"/>
    </row>
    <row r="1850" spans="1:6">
      <c r="A1850" s="129"/>
      <c r="B1850" s="225"/>
      <c r="C1850" s="129"/>
      <c r="D1850" s="129"/>
      <c r="E1850" s="148"/>
      <c r="F1850" s="148"/>
    </row>
    <row r="1851" spans="1:6">
      <c r="A1851" s="129"/>
      <c r="B1851" s="225"/>
      <c r="C1851" s="129"/>
      <c r="D1851" s="129"/>
      <c r="E1851" s="148"/>
      <c r="F1851" s="148"/>
    </row>
    <row r="1852" spans="1:6">
      <c r="A1852" s="129"/>
      <c r="B1852" s="225"/>
      <c r="C1852" s="129"/>
      <c r="D1852" s="129"/>
      <c r="E1852" s="148"/>
      <c r="F1852" s="148"/>
    </row>
    <row r="1853" spans="1:6">
      <c r="A1853" s="129"/>
      <c r="B1853" s="225"/>
      <c r="C1853" s="129"/>
      <c r="D1853" s="129"/>
      <c r="E1853" s="148"/>
      <c r="F1853" s="148"/>
    </row>
    <row r="1854" spans="1:6">
      <c r="A1854" s="129"/>
      <c r="B1854" s="225"/>
      <c r="C1854" s="129"/>
      <c r="D1854" s="129"/>
      <c r="E1854" s="148"/>
      <c r="F1854" s="148"/>
    </row>
    <row r="1855" spans="1:6">
      <c r="A1855" s="129"/>
      <c r="B1855" s="225"/>
      <c r="C1855" s="129"/>
      <c r="D1855" s="129"/>
      <c r="E1855" s="148"/>
      <c r="F1855" s="148"/>
    </row>
    <row r="1856" spans="1:6">
      <c r="A1856" s="129"/>
      <c r="B1856" s="225"/>
      <c r="C1856" s="129"/>
      <c r="D1856" s="129"/>
      <c r="E1856" s="148"/>
      <c r="F1856" s="148"/>
    </row>
    <row r="1857" spans="1:6">
      <c r="A1857" s="129"/>
      <c r="B1857" s="225"/>
      <c r="C1857" s="129"/>
      <c r="D1857" s="129"/>
      <c r="E1857" s="148"/>
      <c r="F1857" s="148"/>
    </row>
    <row r="1858" spans="1:6">
      <c r="A1858" s="129"/>
      <c r="B1858" s="225"/>
      <c r="C1858" s="129"/>
      <c r="D1858" s="129"/>
      <c r="E1858" s="148"/>
      <c r="F1858" s="148"/>
    </row>
    <row r="1859" spans="1:6">
      <c r="A1859" s="129"/>
      <c r="B1859" s="225"/>
      <c r="C1859" s="129"/>
      <c r="D1859" s="129"/>
      <c r="E1859" s="148"/>
      <c r="F1859" s="148"/>
    </row>
    <row r="1860" spans="1:6">
      <c r="A1860" s="129"/>
      <c r="B1860" s="225"/>
      <c r="C1860" s="129"/>
      <c r="D1860" s="129"/>
      <c r="E1860" s="148"/>
      <c r="F1860" s="148"/>
    </row>
    <row r="1861" spans="1:6">
      <c r="A1861" s="129"/>
      <c r="B1861" s="225"/>
      <c r="C1861" s="129"/>
      <c r="D1861" s="129"/>
      <c r="E1861" s="148"/>
      <c r="F1861" s="148"/>
    </row>
    <row r="1862" spans="1:6">
      <c r="A1862" s="129"/>
      <c r="B1862" s="225"/>
      <c r="C1862" s="129"/>
      <c r="D1862" s="129"/>
      <c r="E1862" s="148"/>
      <c r="F1862" s="148"/>
    </row>
    <row r="1863" spans="1:6">
      <c r="A1863" s="129"/>
      <c r="B1863" s="225"/>
      <c r="C1863" s="129"/>
      <c r="D1863" s="129"/>
      <c r="E1863" s="148"/>
      <c r="F1863" s="148"/>
    </row>
    <row r="1864" spans="1:6">
      <c r="A1864" s="129"/>
      <c r="B1864" s="225"/>
      <c r="C1864" s="129"/>
      <c r="D1864" s="129"/>
      <c r="E1864" s="148"/>
      <c r="F1864" s="148"/>
    </row>
    <row r="1865" spans="1:6">
      <c r="A1865" s="129"/>
      <c r="B1865" s="225"/>
      <c r="C1865" s="129"/>
      <c r="D1865" s="129"/>
      <c r="E1865" s="148"/>
      <c r="F1865" s="148"/>
    </row>
    <row r="1866" spans="1:6">
      <c r="A1866" s="129"/>
      <c r="B1866" s="225"/>
      <c r="C1866" s="129"/>
      <c r="D1866" s="129"/>
      <c r="E1866" s="148"/>
      <c r="F1866" s="148"/>
    </row>
    <row r="1867" spans="1:6">
      <c r="A1867" s="129"/>
      <c r="B1867" s="225"/>
      <c r="C1867" s="129"/>
      <c r="D1867" s="129"/>
      <c r="E1867" s="148"/>
      <c r="F1867" s="148"/>
    </row>
    <row r="1868" spans="1:6">
      <c r="A1868" s="129"/>
      <c r="B1868" s="225"/>
      <c r="C1868" s="129"/>
      <c r="D1868" s="129"/>
      <c r="E1868" s="148"/>
      <c r="F1868" s="148"/>
    </row>
    <row r="1869" spans="1:6">
      <c r="A1869" s="129"/>
      <c r="B1869" s="225"/>
      <c r="C1869" s="129"/>
      <c r="D1869" s="129"/>
      <c r="E1869" s="148"/>
      <c r="F1869" s="148"/>
    </row>
    <row r="1870" spans="1:6">
      <c r="A1870" s="129"/>
      <c r="B1870" s="225"/>
      <c r="C1870" s="129"/>
      <c r="D1870" s="129"/>
      <c r="E1870" s="148"/>
      <c r="F1870" s="148"/>
    </row>
    <row r="1871" spans="1:6">
      <c r="A1871" s="129"/>
      <c r="B1871" s="225"/>
      <c r="C1871" s="129"/>
      <c r="D1871" s="129"/>
      <c r="E1871" s="148"/>
      <c r="F1871" s="148"/>
    </row>
    <row r="1872" spans="1:6">
      <c r="A1872" s="129"/>
      <c r="B1872" s="225"/>
      <c r="C1872" s="129"/>
      <c r="D1872" s="129"/>
      <c r="E1872" s="148"/>
      <c r="F1872" s="148"/>
    </row>
    <row r="1873" spans="1:6">
      <c r="A1873" s="129"/>
      <c r="B1873" s="225"/>
      <c r="C1873" s="129"/>
      <c r="D1873" s="129"/>
      <c r="E1873" s="148"/>
      <c r="F1873" s="148"/>
    </row>
    <row r="1874" spans="1:6">
      <c r="A1874" s="129"/>
      <c r="B1874" s="225"/>
      <c r="C1874" s="129"/>
      <c r="D1874" s="129"/>
      <c r="E1874" s="148"/>
      <c r="F1874" s="148"/>
    </row>
    <row r="1875" spans="1:6">
      <c r="A1875" s="129"/>
      <c r="B1875" s="225"/>
      <c r="C1875" s="129"/>
      <c r="D1875" s="129"/>
      <c r="E1875" s="148"/>
      <c r="F1875" s="148"/>
    </row>
    <row r="1876" spans="1:6">
      <c r="A1876" s="129"/>
      <c r="B1876" s="225"/>
      <c r="C1876" s="129"/>
      <c r="D1876" s="129"/>
      <c r="E1876" s="148"/>
      <c r="F1876" s="148"/>
    </row>
    <row r="1877" spans="1:6">
      <c r="A1877" s="129"/>
      <c r="B1877" s="225"/>
      <c r="C1877" s="129"/>
      <c r="D1877" s="129"/>
      <c r="E1877" s="148"/>
      <c r="F1877" s="148"/>
    </row>
    <row r="1878" spans="1:6">
      <c r="A1878" s="129"/>
      <c r="B1878" s="225"/>
      <c r="C1878" s="129"/>
      <c r="D1878" s="129"/>
      <c r="E1878" s="148"/>
      <c r="F1878" s="148"/>
    </row>
    <row r="1879" spans="1:6">
      <c r="A1879" s="129"/>
      <c r="B1879" s="225"/>
      <c r="C1879" s="129"/>
      <c r="D1879" s="129"/>
      <c r="E1879" s="148"/>
      <c r="F1879" s="148"/>
    </row>
    <row r="1880" spans="1:6">
      <c r="A1880" s="129"/>
      <c r="B1880" s="225"/>
      <c r="C1880" s="129"/>
      <c r="D1880" s="129"/>
      <c r="E1880" s="148"/>
      <c r="F1880" s="148"/>
    </row>
    <row r="1881" spans="1:6">
      <c r="A1881" s="129"/>
      <c r="B1881" s="225"/>
      <c r="C1881" s="129"/>
      <c r="D1881" s="129"/>
      <c r="E1881" s="148"/>
      <c r="F1881" s="148"/>
    </row>
    <row r="1882" spans="1:6">
      <c r="A1882" s="129"/>
      <c r="B1882" s="225"/>
      <c r="C1882" s="129"/>
      <c r="D1882" s="129"/>
      <c r="E1882" s="148"/>
      <c r="F1882" s="148"/>
    </row>
    <row r="1883" spans="1:6">
      <c r="A1883" s="129"/>
      <c r="B1883" s="225"/>
      <c r="C1883" s="129"/>
      <c r="D1883" s="129"/>
      <c r="E1883" s="148"/>
      <c r="F1883" s="148"/>
    </row>
    <row r="1884" spans="1:6">
      <c r="A1884" s="129"/>
      <c r="B1884" s="225"/>
      <c r="C1884" s="129"/>
      <c r="D1884" s="129"/>
      <c r="E1884" s="148"/>
      <c r="F1884" s="148"/>
    </row>
    <row r="1885" spans="1:6">
      <c r="A1885" s="129"/>
      <c r="B1885" s="225"/>
      <c r="C1885" s="129"/>
      <c r="D1885" s="129"/>
      <c r="E1885" s="148"/>
      <c r="F1885" s="148"/>
    </row>
    <row r="1886" spans="1:6">
      <c r="A1886" s="129"/>
      <c r="B1886" s="225"/>
      <c r="C1886" s="129"/>
      <c r="D1886" s="129"/>
      <c r="E1886" s="148"/>
      <c r="F1886" s="148"/>
    </row>
    <row r="1887" spans="1:6">
      <c r="A1887" s="129"/>
      <c r="B1887" s="225"/>
      <c r="C1887" s="129"/>
      <c r="D1887" s="129"/>
      <c r="E1887" s="148"/>
      <c r="F1887" s="148"/>
    </row>
    <row r="1888" spans="1:6">
      <c r="A1888" s="129"/>
      <c r="B1888" s="225"/>
      <c r="C1888" s="129"/>
      <c r="D1888" s="129"/>
      <c r="E1888" s="148"/>
      <c r="F1888" s="148"/>
    </row>
    <row r="1889" spans="1:6">
      <c r="A1889" s="129"/>
      <c r="B1889" s="225"/>
      <c r="C1889" s="129"/>
      <c r="D1889" s="129"/>
      <c r="E1889" s="148"/>
      <c r="F1889" s="148"/>
    </row>
    <row r="1890" spans="1:6">
      <c r="A1890" s="129"/>
      <c r="B1890" s="225"/>
      <c r="C1890" s="129"/>
      <c r="D1890" s="129"/>
      <c r="E1890" s="148"/>
      <c r="F1890" s="148"/>
    </row>
    <row r="1891" spans="1:6">
      <c r="A1891" s="129"/>
      <c r="B1891" s="225"/>
      <c r="C1891" s="129"/>
      <c r="D1891" s="129"/>
      <c r="E1891" s="148"/>
      <c r="F1891" s="148"/>
    </row>
    <row r="1892" spans="1:6">
      <c r="A1892" s="129"/>
      <c r="B1892" s="225"/>
      <c r="C1892" s="129"/>
      <c r="D1892" s="129"/>
      <c r="E1892" s="148"/>
      <c r="F1892" s="148"/>
    </row>
    <row r="1893" spans="1:6">
      <c r="A1893" s="129"/>
      <c r="B1893" s="225"/>
      <c r="C1893" s="129"/>
      <c r="D1893" s="129"/>
      <c r="E1893" s="148"/>
      <c r="F1893" s="148"/>
    </row>
    <row r="1894" spans="1:6">
      <c r="A1894" s="129"/>
      <c r="B1894" s="225"/>
      <c r="C1894" s="129"/>
      <c r="D1894" s="129"/>
      <c r="E1894" s="148"/>
      <c r="F1894" s="148"/>
    </row>
    <row r="1895" spans="1:6">
      <c r="A1895" s="129"/>
      <c r="B1895" s="225"/>
      <c r="C1895" s="129"/>
      <c r="D1895" s="129"/>
      <c r="E1895" s="148"/>
      <c r="F1895" s="148"/>
    </row>
    <row r="1896" spans="1:6">
      <c r="A1896" s="129"/>
      <c r="B1896" s="225"/>
      <c r="C1896" s="129"/>
      <c r="D1896" s="129"/>
      <c r="E1896" s="148"/>
      <c r="F1896" s="148"/>
    </row>
    <row r="1897" spans="1:6">
      <c r="A1897" s="129"/>
      <c r="B1897" s="225"/>
      <c r="C1897" s="129"/>
      <c r="D1897" s="129"/>
      <c r="E1897" s="148"/>
      <c r="F1897" s="148"/>
    </row>
    <row r="1898" spans="1:6">
      <c r="A1898" s="129"/>
      <c r="B1898" s="225"/>
      <c r="C1898" s="129"/>
      <c r="D1898" s="129"/>
      <c r="E1898" s="148"/>
      <c r="F1898" s="148"/>
    </row>
    <row r="1899" spans="1:6">
      <c r="A1899" s="129"/>
      <c r="B1899" s="225"/>
      <c r="C1899" s="129"/>
      <c r="D1899" s="129"/>
      <c r="E1899" s="148"/>
      <c r="F1899" s="148"/>
    </row>
    <row r="1900" spans="1:6">
      <c r="A1900" s="129"/>
      <c r="B1900" s="225"/>
      <c r="C1900" s="129"/>
      <c r="D1900" s="129"/>
      <c r="E1900" s="148"/>
      <c r="F1900" s="148"/>
    </row>
    <row r="1901" spans="1:6">
      <c r="A1901" s="129"/>
      <c r="B1901" s="225"/>
      <c r="C1901" s="129"/>
      <c r="D1901" s="129"/>
      <c r="E1901" s="148"/>
      <c r="F1901" s="148"/>
    </row>
    <row r="1902" spans="1:6">
      <c r="A1902" s="129"/>
      <c r="B1902" s="225"/>
      <c r="C1902" s="129"/>
      <c r="D1902" s="129"/>
      <c r="E1902" s="148"/>
      <c r="F1902" s="148"/>
    </row>
    <row r="1903" spans="1:6">
      <c r="A1903" s="129"/>
      <c r="B1903" s="225"/>
      <c r="C1903" s="129"/>
      <c r="D1903" s="129"/>
      <c r="E1903" s="148"/>
      <c r="F1903" s="148"/>
    </row>
    <row r="1904" spans="1:6">
      <c r="A1904" s="129"/>
      <c r="B1904" s="225"/>
      <c r="C1904" s="129"/>
      <c r="D1904" s="129"/>
      <c r="E1904" s="148"/>
      <c r="F1904" s="148"/>
    </row>
    <row r="1905" spans="1:6">
      <c r="A1905" s="129"/>
      <c r="B1905" s="225"/>
      <c r="C1905" s="129"/>
      <c r="D1905" s="129"/>
      <c r="E1905" s="148"/>
      <c r="F1905" s="148"/>
    </row>
    <row r="1906" spans="1:6">
      <c r="A1906" s="129"/>
      <c r="B1906" s="225"/>
      <c r="C1906" s="129"/>
      <c r="D1906" s="129"/>
      <c r="E1906" s="148"/>
      <c r="F1906" s="148"/>
    </row>
    <row r="1907" spans="1:6">
      <c r="A1907" s="129"/>
      <c r="B1907" s="225"/>
      <c r="C1907" s="129"/>
      <c r="D1907" s="129"/>
      <c r="E1907" s="148"/>
      <c r="F1907" s="148"/>
    </row>
    <row r="1908" spans="1:6">
      <c r="A1908" s="129"/>
      <c r="B1908" s="225"/>
      <c r="C1908" s="129"/>
      <c r="D1908" s="129"/>
      <c r="E1908" s="148"/>
      <c r="F1908" s="148"/>
    </row>
    <row r="1909" spans="1:6">
      <c r="A1909" s="129"/>
      <c r="B1909" s="225"/>
      <c r="C1909" s="129"/>
      <c r="D1909" s="129"/>
      <c r="E1909" s="148"/>
      <c r="F1909" s="148"/>
    </row>
    <row r="1910" spans="1:6">
      <c r="A1910" s="129"/>
      <c r="B1910" s="225"/>
      <c r="C1910" s="129"/>
      <c r="D1910" s="129"/>
      <c r="E1910" s="148"/>
      <c r="F1910" s="148"/>
    </row>
    <row r="1911" spans="1:6">
      <c r="A1911" s="129"/>
      <c r="B1911" s="225"/>
      <c r="C1911" s="129"/>
      <c r="D1911" s="129"/>
      <c r="E1911" s="148"/>
      <c r="F1911" s="148"/>
    </row>
    <row r="1912" spans="1:6">
      <c r="A1912" s="129"/>
      <c r="B1912" s="225"/>
      <c r="C1912" s="129"/>
      <c r="D1912" s="129"/>
      <c r="E1912" s="148"/>
      <c r="F1912" s="148"/>
    </row>
    <row r="1913" spans="1:6">
      <c r="A1913" s="129"/>
      <c r="B1913" s="225"/>
      <c r="C1913" s="129"/>
      <c r="D1913" s="129"/>
      <c r="E1913" s="148"/>
      <c r="F1913" s="148"/>
    </row>
    <row r="1914" spans="1:6">
      <c r="A1914" s="129"/>
      <c r="B1914" s="225"/>
      <c r="C1914" s="129"/>
      <c r="D1914" s="129"/>
      <c r="E1914" s="148"/>
      <c r="F1914" s="148"/>
    </row>
    <row r="1915" spans="1:6">
      <c r="A1915" s="129"/>
      <c r="B1915" s="225"/>
      <c r="C1915" s="129"/>
      <c r="D1915" s="129"/>
      <c r="E1915" s="148"/>
      <c r="F1915" s="148"/>
    </row>
    <row r="1916" spans="1:6">
      <c r="A1916" s="129"/>
      <c r="B1916" s="225"/>
      <c r="C1916" s="129"/>
      <c r="D1916" s="129"/>
      <c r="E1916" s="148"/>
      <c r="F1916" s="148"/>
    </row>
    <row r="1917" spans="1:6">
      <c r="A1917" s="129"/>
      <c r="B1917" s="225"/>
      <c r="C1917" s="129"/>
      <c r="D1917" s="129"/>
      <c r="E1917" s="148"/>
      <c r="F1917" s="148"/>
    </row>
    <row r="1918" spans="1:6">
      <c r="A1918" s="129"/>
      <c r="B1918" s="225"/>
      <c r="C1918" s="129"/>
      <c r="D1918" s="129"/>
      <c r="E1918" s="148"/>
      <c r="F1918" s="148"/>
    </row>
    <row r="1919" spans="1:6">
      <c r="A1919" s="129"/>
      <c r="B1919" s="225"/>
      <c r="C1919" s="129"/>
      <c r="D1919" s="129"/>
      <c r="E1919" s="148"/>
      <c r="F1919" s="148"/>
    </row>
    <row r="1920" spans="1:6">
      <c r="A1920" s="129"/>
      <c r="B1920" s="225"/>
      <c r="C1920" s="129"/>
      <c r="D1920" s="129"/>
      <c r="E1920" s="148"/>
      <c r="F1920" s="148"/>
    </row>
    <row r="1921" spans="1:6">
      <c r="A1921" s="129"/>
      <c r="B1921" s="225"/>
      <c r="C1921" s="129"/>
      <c r="D1921" s="129"/>
      <c r="E1921" s="148"/>
      <c r="F1921" s="148"/>
    </row>
    <row r="1922" spans="1:6">
      <c r="A1922" s="129"/>
      <c r="B1922" s="225"/>
      <c r="C1922" s="129"/>
      <c r="D1922" s="129"/>
      <c r="E1922" s="148"/>
      <c r="F1922" s="148"/>
    </row>
    <row r="1923" spans="1:6">
      <c r="A1923" s="129"/>
      <c r="B1923" s="225"/>
      <c r="C1923" s="129"/>
      <c r="D1923" s="129"/>
      <c r="E1923" s="148"/>
      <c r="F1923" s="148"/>
    </row>
    <row r="1924" spans="1:6">
      <c r="A1924" s="129"/>
      <c r="B1924" s="225"/>
      <c r="C1924" s="129"/>
      <c r="D1924" s="129"/>
      <c r="E1924" s="148"/>
      <c r="F1924" s="148"/>
    </row>
    <row r="1925" spans="1:6">
      <c r="A1925" s="129"/>
      <c r="B1925" s="225"/>
      <c r="C1925" s="129"/>
      <c r="D1925" s="129"/>
      <c r="E1925" s="148"/>
      <c r="F1925" s="148"/>
    </row>
    <row r="1926" spans="1:6">
      <c r="A1926" s="129"/>
      <c r="B1926" s="225"/>
      <c r="C1926" s="129"/>
      <c r="D1926" s="129"/>
      <c r="E1926" s="148"/>
      <c r="F1926" s="148"/>
    </row>
    <row r="1927" spans="1:6">
      <c r="A1927" s="129"/>
      <c r="B1927" s="225"/>
      <c r="C1927" s="129"/>
      <c r="D1927" s="129"/>
      <c r="E1927" s="148"/>
      <c r="F1927" s="148"/>
    </row>
    <row r="1928" spans="1:6">
      <c r="A1928" s="129"/>
      <c r="B1928" s="225"/>
      <c r="C1928" s="129"/>
      <c r="D1928" s="129"/>
      <c r="E1928" s="148"/>
      <c r="F1928" s="148"/>
    </row>
    <row r="1929" spans="1:6">
      <c r="A1929" s="129"/>
      <c r="B1929" s="225"/>
      <c r="C1929" s="129"/>
      <c r="D1929" s="129"/>
      <c r="E1929" s="148"/>
      <c r="F1929" s="148"/>
    </row>
    <row r="1930" spans="1:6">
      <c r="A1930" s="129"/>
      <c r="B1930" s="225"/>
      <c r="C1930" s="129"/>
      <c r="D1930" s="129"/>
      <c r="E1930" s="148"/>
      <c r="F1930" s="148"/>
    </row>
    <row r="1931" spans="1:6">
      <c r="A1931" s="129"/>
      <c r="B1931" s="225"/>
      <c r="C1931" s="129"/>
      <c r="D1931" s="129"/>
      <c r="E1931" s="148"/>
      <c r="F1931" s="148"/>
    </row>
    <row r="1932" spans="1:6">
      <c r="A1932" s="129"/>
      <c r="B1932" s="225"/>
      <c r="C1932" s="129"/>
      <c r="D1932" s="129"/>
      <c r="E1932" s="148"/>
      <c r="F1932" s="148"/>
    </row>
    <row r="1933" spans="1:6">
      <c r="A1933" s="129"/>
      <c r="B1933" s="225"/>
      <c r="C1933" s="129"/>
      <c r="D1933" s="129"/>
      <c r="E1933" s="148"/>
      <c r="F1933" s="148"/>
    </row>
    <row r="1934" spans="1:6">
      <c r="A1934" s="129"/>
      <c r="B1934" s="225"/>
      <c r="C1934" s="129"/>
      <c r="D1934" s="129"/>
      <c r="E1934" s="148"/>
      <c r="F1934" s="148"/>
    </row>
    <row r="1935" spans="1:6">
      <c r="A1935" s="129"/>
      <c r="B1935" s="225"/>
      <c r="C1935" s="129"/>
      <c r="D1935" s="129"/>
      <c r="E1935" s="148"/>
      <c r="F1935" s="148"/>
    </row>
    <row r="1936" spans="1:6">
      <c r="A1936" s="129"/>
      <c r="B1936" s="225"/>
      <c r="C1936" s="129"/>
      <c r="D1936" s="129"/>
      <c r="E1936" s="148"/>
      <c r="F1936" s="148"/>
    </row>
    <row r="1937" spans="1:6">
      <c r="A1937" s="129"/>
      <c r="B1937" s="225"/>
      <c r="C1937" s="129"/>
      <c r="D1937" s="129"/>
      <c r="E1937" s="148"/>
      <c r="F1937" s="148"/>
    </row>
    <row r="1938" spans="1:6">
      <c r="A1938" s="129"/>
      <c r="B1938" s="225"/>
      <c r="C1938" s="129"/>
      <c r="D1938" s="129"/>
      <c r="E1938" s="148"/>
      <c r="F1938" s="148"/>
    </row>
    <row r="1939" spans="1:6">
      <c r="A1939" s="129"/>
      <c r="B1939" s="225"/>
      <c r="C1939" s="129"/>
      <c r="D1939" s="129"/>
      <c r="E1939" s="148"/>
      <c r="F1939" s="148"/>
    </row>
    <row r="1940" spans="1:6">
      <c r="A1940" s="129"/>
      <c r="B1940" s="225"/>
      <c r="C1940" s="129"/>
      <c r="D1940" s="129"/>
      <c r="E1940" s="148"/>
      <c r="F1940" s="148"/>
    </row>
    <row r="1941" spans="1:6">
      <c r="A1941" s="129"/>
      <c r="B1941" s="225"/>
      <c r="C1941" s="129"/>
      <c r="D1941" s="129"/>
      <c r="E1941" s="148"/>
      <c r="F1941" s="148"/>
    </row>
    <row r="1942" spans="1:6">
      <c r="A1942" s="129"/>
      <c r="B1942" s="225"/>
      <c r="C1942" s="129"/>
      <c r="D1942" s="129"/>
      <c r="E1942" s="148"/>
      <c r="F1942" s="148"/>
    </row>
    <row r="1943" spans="1:6">
      <c r="A1943" s="129"/>
      <c r="B1943" s="225"/>
      <c r="C1943" s="129"/>
      <c r="D1943" s="129"/>
      <c r="E1943" s="148"/>
      <c r="F1943" s="148"/>
    </row>
    <row r="1944" spans="1:6">
      <c r="A1944" s="129"/>
      <c r="B1944" s="225"/>
      <c r="C1944" s="129"/>
      <c r="D1944" s="129"/>
      <c r="E1944" s="148"/>
      <c r="F1944" s="148"/>
    </row>
    <row r="1945" spans="1:6">
      <c r="A1945" s="129"/>
      <c r="B1945" s="225"/>
      <c r="C1945" s="129"/>
      <c r="D1945" s="129"/>
      <c r="E1945" s="148"/>
      <c r="F1945" s="148"/>
    </row>
    <row r="1946" spans="1:6">
      <c r="A1946" s="129"/>
      <c r="B1946" s="225"/>
      <c r="C1946" s="129"/>
      <c r="D1946" s="129"/>
      <c r="E1946" s="148"/>
      <c r="F1946" s="148"/>
    </row>
    <row r="1947" spans="1:6">
      <c r="A1947" s="129"/>
      <c r="B1947" s="225"/>
      <c r="C1947" s="129"/>
      <c r="D1947" s="129"/>
      <c r="E1947" s="148"/>
      <c r="F1947" s="148"/>
    </row>
    <row r="1948" spans="1:6">
      <c r="A1948" s="129"/>
      <c r="B1948" s="225"/>
      <c r="C1948" s="129"/>
      <c r="D1948" s="129"/>
      <c r="E1948" s="148"/>
      <c r="F1948" s="148"/>
    </row>
    <row r="1949" spans="1:6">
      <c r="A1949" s="129"/>
      <c r="B1949" s="225"/>
      <c r="C1949" s="129"/>
      <c r="D1949" s="129"/>
      <c r="E1949" s="148"/>
      <c r="F1949" s="148"/>
    </row>
    <row r="1950" spans="1:6">
      <c r="A1950" s="129"/>
      <c r="B1950" s="225"/>
      <c r="C1950" s="129"/>
      <c r="D1950" s="129"/>
      <c r="E1950" s="148"/>
      <c r="F1950" s="148"/>
    </row>
    <row r="1951" spans="1:6">
      <c r="A1951" s="129"/>
      <c r="B1951" s="225"/>
      <c r="C1951" s="129"/>
      <c r="D1951" s="129"/>
      <c r="E1951" s="148"/>
      <c r="F1951" s="148"/>
    </row>
    <row r="1952" spans="1:6">
      <c r="A1952" s="129"/>
      <c r="B1952" s="225"/>
      <c r="C1952" s="129"/>
      <c r="D1952" s="129"/>
      <c r="E1952" s="148"/>
      <c r="F1952" s="148"/>
    </row>
    <row r="1953" spans="1:6">
      <c r="A1953" s="129"/>
      <c r="B1953" s="225"/>
      <c r="C1953" s="129"/>
      <c r="D1953" s="129"/>
      <c r="E1953" s="148"/>
      <c r="F1953" s="148"/>
    </row>
    <row r="1954" spans="1:6">
      <c r="A1954" s="129"/>
      <c r="B1954" s="225"/>
      <c r="C1954" s="129"/>
      <c r="D1954" s="129"/>
      <c r="E1954" s="148"/>
      <c r="F1954" s="148"/>
    </row>
    <row r="1955" spans="1:6">
      <c r="A1955" s="129"/>
      <c r="B1955" s="225"/>
      <c r="C1955" s="129"/>
      <c r="D1955" s="129"/>
      <c r="E1955" s="148"/>
      <c r="F1955" s="148"/>
    </row>
    <row r="1956" spans="1:6">
      <c r="A1956" s="129"/>
      <c r="B1956" s="225"/>
      <c r="C1956" s="129"/>
      <c r="D1956" s="129"/>
      <c r="E1956" s="148"/>
      <c r="F1956" s="148"/>
    </row>
    <row r="1957" spans="1:6">
      <c r="A1957" s="129"/>
      <c r="B1957" s="225"/>
      <c r="C1957" s="129"/>
      <c r="D1957" s="129"/>
      <c r="E1957" s="148"/>
      <c r="F1957" s="148"/>
    </row>
    <row r="1958" spans="1:6">
      <c r="A1958" s="129"/>
      <c r="B1958" s="225"/>
      <c r="C1958" s="129"/>
      <c r="D1958" s="129"/>
      <c r="E1958" s="148"/>
      <c r="F1958" s="148"/>
    </row>
    <row r="1959" spans="1:6">
      <c r="A1959" s="129"/>
      <c r="B1959" s="225"/>
      <c r="C1959" s="129"/>
      <c r="D1959" s="129"/>
      <c r="E1959" s="148"/>
      <c r="F1959" s="148"/>
    </row>
    <row r="1960" spans="1:6">
      <c r="A1960" s="129"/>
      <c r="B1960" s="225"/>
      <c r="C1960" s="129"/>
      <c r="D1960" s="129"/>
      <c r="E1960" s="148"/>
      <c r="F1960" s="148"/>
    </row>
    <row r="1961" spans="1:6">
      <c r="A1961" s="129"/>
      <c r="B1961" s="225"/>
      <c r="C1961" s="129"/>
      <c r="D1961" s="129"/>
      <c r="E1961" s="148"/>
      <c r="F1961" s="148"/>
    </row>
    <row r="1962" spans="1:6">
      <c r="A1962" s="129"/>
      <c r="B1962" s="225"/>
      <c r="C1962" s="129"/>
      <c r="D1962" s="129"/>
      <c r="E1962" s="148"/>
      <c r="F1962" s="148"/>
    </row>
    <row r="1963" spans="1:6">
      <c r="A1963" s="129"/>
      <c r="B1963" s="225"/>
      <c r="C1963" s="129"/>
      <c r="D1963" s="129"/>
      <c r="E1963" s="148"/>
      <c r="F1963" s="148"/>
    </row>
    <row r="1964" spans="1:6">
      <c r="A1964" s="129"/>
      <c r="B1964" s="225"/>
      <c r="C1964" s="129"/>
      <c r="D1964" s="129"/>
      <c r="E1964" s="148"/>
      <c r="F1964" s="148"/>
    </row>
    <row r="1965" spans="1:6">
      <c r="A1965" s="129"/>
      <c r="B1965" s="225"/>
      <c r="C1965" s="129"/>
      <c r="D1965" s="129"/>
      <c r="E1965" s="148"/>
      <c r="F1965" s="148"/>
    </row>
    <row r="1966" spans="1:6">
      <c r="A1966" s="129"/>
      <c r="B1966" s="225"/>
      <c r="C1966" s="129"/>
      <c r="D1966" s="129"/>
      <c r="E1966" s="148"/>
      <c r="F1966" s="148"/>
    </row>
    <row r="1967" spans="1:6">
      <c r="A1967" s="129"/>
      <c r="B1967" s="225"/>
      <c r="C1967" s="129"/>
      <c r="D1967" s="129"/>
      <c r="E1967" s="148"/>
      <c r="F1967" s="148"/>
    </row>
    <row r="1968" spans="1:6">
      <c r="A1968" s="129"/>
      <c r="B1968" s="225"/>
      <c r="C1968" s="129"/>
      <c r="D1968" s="129"/>
      <c r="E1968" s="148"/>
      <c r="F1968" s="148"/>
    </row>
    <row r="1969" spans="1:6">
      <c r="A1969" s="129"/>
      <c r="B1969" s="225"/>
      <c r="C1969" s="129"/>
      <c r="D1969" s="129"/>
      <c r="E1969" s="148"/>
      <c r="F1969" s="148"/>
    </row>
    <row r="1970" spans="1:6">
      <c r="A1970" s="129"/>
      <c r="B1970" s="225"/>
      <c r="C1970" s="129"/>
      <c r="D1970" s="129"/>
      <c r="E1970" s="148"/>
      <c r="F1970" s="148"/>
    </row>
    <row r="1971" spans="1:6">
      <c r="A1971" s="129"/>
      <c r="B1971" s="225"/>
      <c r="C1971" s="129"/>
      <c r="D1971" s="129"/>
      <c r="E1971" s="148"/>
      <c r="F1971" s="148"/>
    </row>
    <row r="1972" spans="1:6">
      <c r="A1972" s="129"/>
      <c r="B1972" s="225"/>
      <c r="C1972" s="129"/>
      <c r="D1972" s="129"/>
      <c r="E1972" s="148"/>
      <c r="F1972" s="148"/>
    </row>
    <row r="1973" spans="1:6">
      <c r="A1973" s="129"/>
      <c r="B1973" s="225"/>
      <c r="C1973" s="129"/>
      <c r="D1973" s="129"/>
      <c r="E1973" s="148"/>
      <c r="F1973" s="148"/>
    </row>
    <row r="1974" spans="1:6">
      <c r="A1974" s="129"/>
      <c r="B1974" s="225"/>
      <c r="C1974" s="129"/>
      <c r="D1974" s="129"/>
      <c r="E1974" s="148"/>
      <c r="F1974" s="148"/>
    </row>
    <row r="1975" spans="1:6">
      <c r="A1975" s="129"/>
      <c r="B1975" s="225"/>
      <c r="C1975" s="129"/>
      <c r="D1975" s="129"/>
      <c r="E1975" s="148"/>
      <c r="F1975" s="148"/>
    </row>
    <row r="1976" spans="1:6">
      <c r="A1976" s="129"/>
      <c r="B1976" s="225"/>
      <c r="C1976" s="129"/>
      <c r="D1976" s="129"/>
      <c r="E1976" s="148"/>
      <c r="F1976" s="148"/>
    </row>
    <row r="1977" spans="1:6">
      <c r="A1977" s="129"/>
      <c r="B1977" s="225"/>
      <c r="C1977" s="129"/>
      <c r="D1977" s="129"/>
      <c r="E1977" s="148"/>
      <c r="F1977" s="148"/>
    </row>
    <row r="1978" spans="1:6">
      <c r="A1978" s="129"/>
      <c r="B1978" s="225"/>
      <c r="C1978" s="129"/>
      <c r="D1978" s="129"/>
      <c r="E1978" s="148"/>
      <c r="F1978" s="148"/>
    </row>
    <row r="1979" spans="1:6">
      <c r="A1979" s="129"/>
      <c r="B1979" s="225"/>
      <c r="C1979" s="129"/>
      <c r="D1979" s="129"/>
      <c r="E1979" s="148"/>
      <c r="F1979" s="148"/>
    </row>
    <row r="1980" spans="1:6">
      <c r="A1980" s="129"/>
      <c r="B1980" s="225"/>
      <c r="C1980" s="129"/>
      <c r="D1980" s="129"/>
      <c r="E1980" s="148"/>
      <c r="F1980" s="148"/>
    </row>
    <row r="1981" spans="1:6">
      <c r="A1981" s="129"/>
      <c r="B1981" s="225"/>
      <c r="C1981" s="129"/>
      <c r="D1981" s="129"/>
      <c r="E1981" s="148"/>
      <c r="F1981" s="148"/>
    </row>
    <row r="1982" spans="1:6">
      <c r="A1982" s="129"/>
      <c r="B1982" s="225"/>
      <c r="C1982" s="129"/>
      <c r="D1982" s="129"/>
      <c r="E1982" s="148"/>
      <c r="F1982" s="148"/>
    </row>
    <row r="1983" spans="1:6">
      <c r="A1983" s="129"/>
      <c r="B1983" s="225"/>
      <c r="C1983" s="129"/>
      <c r="D1983" s="129"/>
      <c r="E1983" s="148"/>
      <c r="F1983" s="148"/>
    </row>
    <row r="1984" spans="1:6">
      <c r="A1984" s="129"/>
      <c r="B1984" s="225"/>
      <c r="C1984" s="129"/>
      <c r="D1984" s="129"/>
      <c r="E1984" s="148"/>
      <c r="F1984" s="148"/>
    </row>
    <row r="1985" spans="1:6">
      <c r="A1985" s="129"/>
      <c r="B1985" s="225"/>
      <c r="C1985" s="129"/>
      <c r="D1985" s="129"/>
      <c r="E1985" s="148"/>
      <c r="F1985" s="148"/>
    </row>
    <row r="1986" spans="1:6">
      <c r="A1986" s="129"/>
      <c r="B1986" s="225"/>
      <c r="C1986" s="129"/>
      <c r="D1986" s="129"/>
      <c r="E1986" s="148"/>
      <c r="F1986" s="148"/>
    </row>
    <row r="1987" spans="1:6">
      <c r="A1987" s="129"/>
      <c r="B1987" s="225"/>
      <c r="C1987" s="129"/>
      <c r="D1987" s="129"/>
      <c r="E1987" s="148"/>
      <c r="F1987" s="148"/>
    </row>
    <row r="1988" spans="1:6">
      <c r="A1988" s="129"/>
      <c r="B1988" s="225"/>
      <c r="C1988" s="129"/>
      <c r="D1988" s="129"/>
      <c r="E1988" s="148"/>
      <c r="F1988" s="148"/>
    </row>
    <row r="1989" spans="1:6">
      <c r="A1989" s="129"/>
      <c r="B1989" s="225"/>
      <c r="C1989" s="129"/>
      <c r="D1989" s="129"/>
      <c r="E1989" s="148"/>
      <c r="F1989" s="148"/>
    </row>
    <row r="1990" spans="1:6">
      <c r="A1990" s="129"/>
      <c r="B1990" s="225"/>
      <c r="C1990" s="129"/>
      <c r="D1990" s="129"/>
      <c r="E1990" s="148"/>
      <c r="F1990" s="148"/>
    </row>
    <row r="1991" spans="1:6">
      <c r="A1991" s="129"/>
      <c r="B1991" s="225"/>
      <c r="C1991" s="129"/>
      <c r="D1991" s="129"/>
      <c r="E1991" s="148"/>
      <c r="F1991" s="148"/>
    </row>
    <row r="1992" spans="1:6">
      <c r="A1992" s="129"/>
      <c r="B1992" s="225"/>
      <c r="C1992" s="129"/>
      <c r="D1992" s="129"/>
      <c r="E1992" s="148"/>
      <c r="F1992" s="148"/>
    </row>
    <row r="1993" spans="1:6">
      <c r="A1993" s="129"/>
      <c r="B1993" s="225"/>
      <c r="C1993" s="129"/>
      <c r="D1993" s="129"/>
      <c r="E1993" s="148"/>
      <c r="F1993" s="148"/>
    </row>
    <row r="1994" spans="1:6">
      <c r="A1994" s="129"/>
      <c r="B1994" s="225"/>
      <c r="C1994" s="129"/>
      <c r="D1994" s="129"/>
      <c r="E1994" s="148"/>
      <c r="F1994" s="148"/>
    </row>
    <row r="1995" spans="1:6">
      <c r="A1995" s="129"/>
      <c r="B1995" s="225"/>
      <c r="C1995" s="129"/>
      <c r="D1995" s="129"/>
      <c r="E1995" s="148"/>
      <c r="F1995" s="148"/>
    </row>
    <row r="1996" spans="1:6">
      <c r="A1996" s="129"/>
      <c r="B1996" s="225"/>
      <c r="C1996" s="129"/>
      <c r="D1996" s="129"/>
      <c r="E1996" s="148"/>
      <c r="F1996" s="148"/>
    </row>
    <row r="1997" spans="1:6">
      <c r="A1997" s="129"/>
      <c r="B1997" s="225"/>
      <c r="C1997" s="129"/>
      <c r="D1997" s="129"/>
      <c r="E1997" s="148"/>
      <c r="F1997" s="148"/>
    </row>
    <row r="1998" spans="1:6">
      <c r="A1998" s="129"/>
      <c r="B1998" s="225"/>
      <c r="C1998" s="129"/>
      <c r="D1998" s="129"/>
      <c r="E1998" s="148"/>
      <c r="F1998" s="148"/>
    </row>
    <row r="1999" spans="1:6">
      <c r="A1999" s="129"/>
      <c r="B1999" s="225"/>
      <c r="C1999" s="129"/>
      <c r="D1999" s="129"/>
      <c r="E1999" s="148"/>
      <c r="F1999" s="148"/>
    </row>
    <row r="2000" spans="1:6">
      <c r="A2000" s="129"/>
      <c r="B2000" s="225"/>
      <c r="C2000" s="129"/>
      <c r="D2000" s="129"/>
      <c r="E2000" s="148"/>
      <c r="F2000" s="148"/>
    </row>
    <row r="2001" spans="1:6">
      <c r="A2001" s="129"/>
      <c r="B2001" s="225"/>
      <c r="C2001" s="129"/>
      <c r="D2001" s="129"/>
      <c r="E2001" s="148"/>
      <c r="F2001" s="148"/>
    </row>
    <row r="2002" spans="1:6">
      <c r="A2002" s="129"/>
      <c r="B2002" s="225"/>
      <c r="C2002" s="129"/>
      <c r="D2002" s="129"/>
      <c r="E2002" s="148"/>
      <c r="F2002" s="148"/>
    </row>
    <row r="2003" spans="1:6">
      <c r="A2003" s="129"/>
      <c r="B2003" s="225"/>
      <c r="C2003" s="129"/>
      <c r="D2003" s="129"/>
      <c r="E2003" s="148"/>
      <c r="F2003" s="148"/>
    </row>
    <row r="2004" spans="1:6">
      <c r="A2004" s="129"/>
      <c r="B2004" s="225"/>
      <c r="C2004" s="129"/>
      <c r="D2004" s="129"/>
      <c r="E2004" s="148"/>
      <c r="F2004" s="148"/>
    </row>
    <row r="2005" spans="1:6">
      <c r="A2005" s="129"/>
      <c r="B2005" s="225"/>
      <c r="C2005" s="129"/>
      <c r="D2005" s="129"/>
      <c r="E2005" s="148"/>
      <c r="F2005" s="148"/>
    </row>
    <row r="2006" spans="1:6">
      <c r="A2006" s="129"/>
      <c r="B2006" s="225"/>
      <c r="C2006" s="129"/>
      <c r="D2006" s="129"/>
      <c r="E2006" s="148"/>
      <c r="F2006" s="148"/>
    </row>
    <row r="2007" spans="1:6">
      <c r="A2007" s="129"/>
      <c r="B2007" s="225"/>
      <c r="C2007" s="129"/>
      <c r="D2007" s="129"/>
      <c r="E2007" s="148"/>
      <c r="F2007" s="148"/>
    </row>
    <row r="2008" spans="1:6">
      <c r="A2008" s="129"/>
      <c r="B2008" s="225"/>
      <c r="C2008" s="129"/>
      <c r="D2008" s="129"/>
      <c r="E2008" s="148"/>
      <c r="F2008" s="148"/>
    </row>
    <row r="2009" spans="1:6">
      <c r="A2009" s="129"/>
      <c r="B2009" s="225"/>
      <c r="C2009" s="129"/>
      <c r="D2009" s="129"/>
      <c r="E2009" s="148"/>
      <c r="F2009" s="148"/>
    </row>
    <row r="2010" spans="1:6">
      <c r="A2010" s="129"/>
      <c r="B2010" s="225"/>
      <c r="C2010" s="129"/>
      <c r="D2010" s="129"/>
      <c r="E2010" s="148"/>
      <c r="F2010" s="148"/>
    </row>
    <row r="2011" spans="1:6">
      <c r="A2011" s="129"/>
      <c r="B2011" s="225"/>
      <c r="C2011" s="129"/>
      <c r="D2011" s="129"/>
      <c r="E2011" s="148"/>
      <c r="F2011" s="148"/>
    </row>
    <row r="2012" spans="1:6">
      <c r="A2012" s="129"/>
      <c r="B2012" s="225"/>
      <c r="C2012" s="129"/>
      <c r="D2012" s="129"/>
      <c r="E2012" s="148"/>
      <c r="F2012" s="148"/>
    </row>
    <row r="2013" spans="1:6">
      <c r="A2013" s="129"/>
      <c r="B2013" s="225"/>
      <c r="C2013" s="129"/>
      <c r="D2013" s="129"/>
      <c r="E2013" s="148"/>
      <c r="F2013" s="148"/>
    </row>
    <row r="2014" spans="1:6">
      <c r="A2014" s="129"/>
      <c r="B2014" s="225"/>
      <c r="C2014" s="129"/>
      <c r="D2014" s="129"/>
      <c r="E2014" s="148"/>
      <c r="F2014" s="148"/>
    </row>
    <row r="2015" spans="1:6">
      <c r="A2015" s="129"/>
      <c r="B2015" s="225"/>
      <c r="C2015" s="129"/>
      <c r="D2015" s="129"/>
      <c r="E2015" s="148"/>
      <c r="F2015" s="148"/>
    </row>
    <row r="2016" spans="1:6">
      <c r="A2016" s="129"/>
      <c r="B2016" s="225"/>
      <c r="C2016" s="129"/>
      <c r="D2016" s="129"/>
      <c r="E2016" s="148"/>
      <c r="F2016" s="148"/>
    </row>
    <row r="2017" spans="1:6">
      <c r="A2017" s="129"/>
      <c r="B2017" s="225"/>
      <c r="C2017" s="129"/>
      <c r="D2017" s="129"/>
      <c r="E2017" s="148"/>
      <c r="F2017" s="148"/>
    </row>
    <row r="2018" spans="1:6">
      <c r="A2018" s="129"/>
      <c r="B2018" s="225"/>
      <c r="C2018" s="129"/>
      <c r="D2018" s="129"/>
      <c r="E2018" s="148"/>
      <c r="F2018" s="148"/>
    </row>
    <row r="2019" spans="1:6">
      <c r="A2019" s="129"/>
      <c r="B2019" s="225"/>
      <c r="C2019" s="129"/>
      <c r="D2019" s="129"/>
      <c r="E2019" s="148"/>
      <c r="F2019" s="148"/>
    </row>
    <row r="2020" spans="1:6">
      <c r="A2020" s="129"/>
      <c r="B2020" s="225"/>
      <c r="C2020" s="129"/>
      <c r="D2020" s="129"/>
      <c r="E2020" s="148"/>
      <c r="F2020" s="148"/>
    </row>
    <row r="2021" spans="1:6">
      <c r="A2021" s="129"/>
      <c r="B2021" s="225"/>
      <c r="C2021" s="129"/>
      <c r="D2021" s="129"/>
      <c r="E2021" s="148"/>
      <c r="F2021" s="148"/>
    </row>
    <row r="2022" spans="1:6">
      <c r="A2022" s="129"/>
      <c r="B2022" s="225"/>
      <c r="C2022" s="129"/>
      <c r="D2022" s="129"/>
      <c r="E2022" s="148"/>
      <c r="F2022" s="148"/>
    </row>
    <row r="2023" spans="1:6">
      <c r="A2023" s="129"/>
      <c r="B2023" s="225"/>
      <c r="C2023" s="129"/>
      <c r="D2023" s="129"/>
      <c r="E2023" s="148"/>
      <c r="F2023" s="148"/>
    </row>
    <row r="2024" spans="1:6">
      <c r="A2024" s="129"/>
      <c r="B2024" s="225"/>
      <c r="C2024" s="129"/>
      <c r="D2024" s="129"/>
      <c r="E2024" s="148"/>
      <c r="F2024" s="148"/>
    </row>
    <row r="2025" spans="1:6">
      <c r="A2025" s="129"/>
      <c r="B2025" s="225"/>
      <c r="C2025" s="129"/>
      <c r="D2025" s="129"/>
      <c r="E2025" s="148"/>
      <c r="F2025" s="148"/>
    </row>
    <row r="2026" spans="1:6">
      <c r="A2026" s="129"/>
      <c r="B2026" s="225"/>
      <c r="C2026" s="129"/>
      <c r="D2026" s="129"/>
      <c r="E2026" s="148"/>
      <c r="F2026" s="148"/>
    </row>
    <row r="2027" spans="1:6">
      <c r="A2027" s="129"/>
      <c r="B2027" s="225"/>
      <c r="C2027" s="129"/>
      <c r="D2027" s="129"/>
      <c r="E2027" s="148"/>
      <c r="F2027" s="148"/>
    </row>
    <row r="2028" spans="1:6">
      <c r="A2028" s="129"/>
      <c r="B2028" s="225"/>
      <c r="C2028" s="129"/>
      <c r="D2028" s="129"/>
      <c r="E2028" s="148"/>
      <c r="F2028" s="148"/>
    </row>
    <row r="2029" spans="1:6">
      <c r="A2029" s="129"/>
      <c r="B2029" s="225"/>
      <c r="C2029" s="129"/>
      <c r="D2029" s="129"/>
      <c r="E2029" s="148"/>
      <c r="F2029" s="148"/>
    </row>
    <row r="2030" spans="1:6">
      <c r="A2030" s="129"/>
      <c r="B2030" s="225"/>
      <c r="C2030" s="129"/>
      <c r="D2030" s="129"/>
      <c r="E2030" s="148"/>
      <c r="F2030" s="148"/>
    </row>
    <row r="2031" spans="1:6">
      <c r="A2031" s="129"/>
      <c r="B2031" s="225"/>
      <c r="C2031" s="129"/>
      <c r="D2031" s="129"/>
      <c r="E2031" s="148"/>
      <c r="F2031" s="148"/>
    </row>
    <row r="2032" spans="1:6">
      <c r="A2032" s="129"/>
      <c r="B2032" s="225"/>
      <c r="C2032" s="129"/>
      <c r="D2032" s="129"/>
      <c r="E2032" s="148"/>
      <c r="F2032" s="148"/>
    </row>
    <row r="2033" spans="1:6">
      <c r="A2033" s="129"/>
      <c r="B2033" s="225"/>
      <c r="C2033" s="129"/>
      <c r="D2033" s="129"/>
      <c r="E2033" s="148"/>
      <c r="F2033" s="148"/>
    </row>
    <row r="2034" spans="1:6">
      <c r="A2034" s="129"/>
      <c r="B2034" s="225"/>
      <c r="C2034" s="129"/>
      <c r="D2034" s="129"/>
      <c r="E2034" s="148"/>
      <c r="F2034" s="148"/>
    </row>
    <row r="2035" spans="1:6">
      <c r="A2035" s="129"/>
      <c r="B2035" s="225"/>
      <c r="C2035" s="129"/>
      <c r="D2035" s="129"/>
      <c r="E2035" s="148"/>
      <c r="F2035" s="148"/>
    </row>
    <row r="2036" spans="1:6">
      <c r="A2036" s="129"/>
      <c r="B2036" s="225"/>
      <c r="C2036" s="129"/>
      <c r="D2036" s="129"/>
      <c r="E2036" s="148"/>
      <c r="F2036" s="148"/>
    </row>
    <row r="2037" spans="1:6">
      <c r="A2037" s="129"/>
      <c r="B2037" s="225"/>
      <c r="C2037" s="129"/>
      <c r="D2037" s="129"/>
      <c r="E2037" s="148"/>
      <c r="F2037" s="148"/>
    </row>
    <row r="2038" spans="1:6">
      <c r="A2038" s="129"/>
      <c r="B2038" s="225"/>
      <c r="C2038" s="129"/>
      <c r="D2038" s="129"/>
      <c r="E2038" s="148"/>
      <c r="F2038" s="148"/>
    </row>
    <row r="2039" spans="1:6">
      <c r="A2039" s="129"/>
      <c r="B2039" s="225"/>
      <c r="C2039" s="129"/>
      <c r="D2039" s="129"/>
      <c r="E2039" s="148"/>
      <c r="F2039" s="148"/>
    </row>
    <row r="2040" spans="1:6">
      <c r="A2040" s="129"/>
      <c r="B2040" s="225"/>
      <c r="C2040" s="129"/>
      <c r="D2040" s="129"/>
      <c r="E2040" s="148"/>
      <c r="F2040" s="148"/>
    </row>
    <row r="2041" spans="1:6">
      <c r="A2041" s="129"/>
      <c r="B2041" s="225"/>
      <c r="C2041" s="129"/>
      <c r="D2041" s="129"/>
      <c r="E2041" s="148"/>
      <c r="F2041" s="148"/>
    </row>
    <row r="2042" spans="1:6">
      <c r="A2042" s="129"/>
      <c r="B2042" s="225"/>
      <c r="C2042" s="129"/>
      <c r="D2042" s="129"/>
      <c r="E2042" s="148"/>
      <c r="F2042" s="148"/>
    </row>
    <row r="2043" spans="1:6">
      <c r="A2043" s="129"/>
      <c r="B2043" s="225"/>
      <c r="C2043" s="129"/>
      <c r="D2043" s="129"/>
      <c r="E2043" s="148"/>
      <c r="F2043" s="148"/>
    </row>
    <row r="2044" spans="1:6">
      <c r="A2044" s="129"/>
      <c r="B2044" s="225"/>
      <c r="C2044" s="129"/>
      <c r="D2044" s="129"/>
      <c r="E2044" s="148"/>
      <c r="F2044" s="148"/>
    </row>
    <row r="2045" spans="1:6">
      <c r="A2045" s="129"/>
      <c r="B2045" s="225"/>
      <c r="C2045" s="129"/>
      <c r="D2045" s="129"/>
      <c r="E2045" s="148"/>
      <c r="F2045" s="148"/>
    </row>
    <row r="2046" spans="1:6">
      <c r="A2046" s="129"/>
      <c r="B2046" s="225"/>
      <c r="C2046" s="129"/>
      <c r="D2046" s="129"/>
      <c r="E2046" s="148"/>
      <c r="F2046" s="148"/>
    </row>
    <row r="2047" spans="1:6">
      <c r="A2047" s="129"/>
      <c r="B2047" s="225"/>
      <c r="C2047" s="129"/>
      <c r="D2047" s="129"/>
      <c r="E2047" s="148"/>
      <c r="F2047" s="148"/>
    </row>
    <row r="2048" spans="1:6">
      <c r="A2048" s="129"/>
      <c r="B2048" s="225"/>
      <c r="C2048" s="129"/>
      <c r="D2048" s="129"/>
      <c r="E2048" s="148"/>
      <c r="F2048" s="148"/>
    </row>
    <row r="2049" spans="1:6">
      <c r="A2049" s="129"/>
      <c r="B2049" s="225"/>
      <c r="C2049" s="129"/>
      <c r="D2049" s="129"/>
      <c r="E2049" s="148"/>
      <c r="F2049" s="148"/>
    </row>
    <row r="2050" spans="1:6">
      <c r="A2050" s="129"/>
      <c r="B2050" s="225"/>
      <c r="C2050" s="129"/>
      <c r="D2050" s="129"/>
      <c r="E2050" s="148"/>
      <c r="F2050" s="148"/>
    </row>
    <row r="2051" spans="1:6">
      <c r="A2051" s="129"/>
      <c r="B2051" s="225"/>
      <c r="C2051" s="129"/>
      <c r="D2051" s="129"/>
      <c r="E2051" s="148"/>
      <c r="F2051" s="148"/>
    </row>
    <row r="2052" spans="1:6">
      <c r="A2052" s="129"/>
      <c r="B2052" s="225"/>
      <c r="C2052" s="129"/>
      <c r="D2052" s="129"/>
      <c r="E2052" s="148"/>
      <c r="F2052" s="148"/>
    </row>
    <row r="2053" spans="1:6">
      <c r="A2053" s="129"/>
      <c r="B2053" s="225"/>
      <c r="C2053" s="129"/>
      <c r="D2053" s="129"/>
      <c r="E2053" s="148"/>
      <c r="F2053" s="148"/>
    </row>
    <row r="2054" spans="1:6">
      <c r="A2054" s="129"/>
      <c r="B2054" s="225"/>
      <c r="C2054" s="129"/>
      <c r="D2054" s="129"/>
      <c r="E2054" s="148"/>
      <c r="F2054" s="148"/>
    </row>
    <row r="2055" spans="1:6">
      <c r="A2055" s="129"/>
      <c r="B2055" s="225"/>
      <c r="C2055" s="129"/>
      <c r="D2055" s="129"/>
      <c r="E2055" s="148"/>
      <c r="F2055" s="148"/>
    </row>
    <row r="2056" spans="1:6">
      <c r="A2056" s="129"/>
      <c r="B2056" s="225"/>
      <c r="C2056" s="129"/>
      <c r="D2056" s="129"/>
      <c r="E2056" s="148"/>
      <c r="F2056" s="148"/>
    </row>
    <row r="2057" spans="1:6">
      <c r="A2057" s="129"/>
      <c r="B2057" s="225"/>
      <c r="C2057" s="129"/>
      <c r="D2057" s="129"/>
      <c r="E2057" s="148"/>
      <c r="F2057" s="148"/>
    </row>
    <row r="2058" spans="1:6">
      <c r="A2058" s="129"/>
      <c r="B2058" s="225"/>
      <c r="C2058" s="129"/>
      <c r="D2058" s="129"/>
      <c r="E2058" s="148"/>
      <c r="F2058" s="148"/>
    </row>
    <row r="2059" spans="1:6">
      <c r="A2059" s="129"/>
      <c r="B2059" s="225"/>
      <c r="C2059" s="129"/>
      <c r="D2059" s="129"/>
      <c r="E2059" s="148"/>
      <c r="F2059" s="148"/>
    </row>
    <row r="2060" spans="1:6">
      <c r="A2060" s="129"/>
      <c r="B2060" s="225"/>
      <c r="C2060" s="129"/>
      <c r="D2060" s="129"/>
      <c r="E2060" s="148"/>
      <c r="F2060" s="148"/>
    </row>
    <row r="2061" spans="1:6">
      <c r="A2061" s="129"/>
      <c r="B2061" s="225"/>
      <c r="C2061" s="129"/>
      <c r="D2061" s="129"/>
      <c r="E2061" s="148"/>
      <c r="F2061" s="148"/>
    </row>
    <row r="2062" spans="1:6">
      <c r="A2062" s="129"/>
      <c r="B2062" s="225"/>
      <c r="C2062" s="129"/>
      <c r="D2062" s="129"/>
      <c r="E2062" s="148"/>
      <c r="F2062" s="148"/>
    </row>
    <row r="2063" spans="1:6">
      <c r="A2063" s="129"/>
      <c r="B2063" s="225"/>
      <c r="C2063" s="129"/>
      <c r="D2063" s="129"/>
      <c r="E2063" s="148"/>
      <c r="F2063" s="148"/>
    </row>
    <row r="2064" spans="1:6">
      <c r="A2064" s="129"/>
      <c r="B2064" s="225"/>
      <c r="C2064" s="129"/>
      <c r="D2064" s="129"/>
      <c r="E2064" s="148"/>
      <c r="F2064" s="148"/>
    </row>
    <row r="2065" spans="1:6">
      <c r="A2065" s="129"/>
      <c r="B2065" s="225"/>
      <c r="C2065" s="129"/>
      <c r="D2065" s="129"/>
      <c r="E2065" s="148"/>
      <c r="F2065" s="148"/>
    </row>
    <row r="2066" spans="1:6">
      <c r="A2066" s="129"/>
      <c r="B2066" s="225"/>
      <c r="C2066" s="129"/>
      <c r="D2066" s="129"/>
      <c r="E2066" s="148"/>
      <c r="F2066" s="148"/>
    </row>
    <row r="2067" spans="1:6">
      <c r="A2067" s="129"/>
      <c r="B2067" s="225"/>
      <c r="C2067" s="129"/>
      <c r="D2067" s="129"/>
      <c r="E2067" s="148"/>
      <c r="F2067" s="148"/>
    </row>
    <row r="2068" spans="1:6">
      <c r="A2068" s="129"/>
      <c r="B2068" s="225"/>
      <c r="C2068" s="129"/>
      <c r="D2068" s="129"/>
      <c r="E2068" s="148"/>
      <c r="F2068" s="148"/>
    </row>
    <row r="2069" spans="1:6">
      <c r="A2069" s="129"/>
      <c r="B2069" s="225"/>
      <c r="C2069" s="129"/>
      <c r="D2069" s="129"/>
      <c r="E2069" s="148"/>
      <c r="F2069" s="148"/>
    </row>
    <row r="2070" spans="1:6">
      <c r="A2070" s="129"/>
      <c r="B2070" s="225"/>
      <c r="C2070" s="129"/>
      <c r="D2070" s="129"/>
      <c r="E2070" s="148"/>
      <c r="F2070" s="148"/>
    </row>
    <row r="2071" spans="1:6">
      <c r="A2071" s="129"/>
      <c r="B2071" s="225"/>
      <c r="C2071" s="129"/>
      <c r="D2071" s="129"/>
      <c r="E2071" s="148"/>
      <c r="F2071" s="148"/>
    </row>
    <row r="2072" spans="1:6">
      <c r="A2072" s="129"/>
      <c r="B2072" s="225"/>
      <c r="C2072" s="129"/>
      <c r="D2072" s="129"/>
      <c r="E2072" s="148"/>
      <c r="F2072" s="148"/>
    </row>
    <row r="2073" spans="1:6">
      <c r="A2073" s="129"/>
      <c r="B2073" s="225"/>
      <c r="C2073" s="129"/>
      <c r="D2073" s="129"/>
      <c r="E2073" s="148"/>
      <c r="F2073" s="148"/>
    </row>
    <row r="2074" spans="1:6">
      <c r="A2074" s="129"/>
      <c r="B2074" s="225"/>
      <c r="C2074" s="129"/>
      <c r="D2074" s="129"/>
      <c r="E2074" s="148"/>
      <c r="F2074" s="148"/>
    </row>
    <row r="2075" spans="1:6">
      <c r="A2075" s="129"/>
      <c r="B2075" s="225"/>
      <c r="C2075" s="129"/>
      <c r="D2075" s="129"/>
      <c r="E2075" s="148"/>
      <c r="F2075" s="148"/>
    </row>
    <row r="2076" spans="1:6">
      <c r="A2076" s="129"/>
      <c r="B2076" s="225"/>
      <c r="C2076" s="129"/>
      <c r="D2076" s="129"/>
      <c r="E2076" s="148"/>
      <c r="F2076" s="148"/>
    </row>
    <row r="2077" spans="1:6">
      <c r="A2077" s="129"/>
      <c r="B2077" s="225"/>
      <c r="C2077" s="129"/>
      <c r="D2077" s="129"/>
      <c r="E2077" s="148"/>
      <c r="F2077" s="148"/>
    </row>
    <row r="2078" spans="1:6">
      <c r="A2078" s="129"/>
      <c r="B2078" s="225"/>
      <c r="C2078" s="129"/>
      <c r="D2078" s="129"/>
      <c r="E2078" s="148"/>
      <c r="F2078" s="148"/>
    </row>
    <row r="2079" spans="1:6">
      <c r="A2079" s="129"/>
      <c r="B2079" s="225"/>
      <c r="C2079" s="129"/>
      <c r="D2079" s="129"/>
      <c r="E2079" s="148"/>
      <c r="F2079" s="148"/>
    </row>
    <row r="2080" spans="1:6">
      <c r="A2080" s="129"/>
      <c r="B2080" s="225"/>
      <c r="C2080" s="129"/>
      <c r="D2080" s="129"/>
      <c r="E2080" s="148"/>
      <c r="F2080" s="148"/>
    </row>
    <row r="2081" spans="1:6">
      <c r="A2081" s="129"/>
      <c r="B2081" s="225"/>
      <c r="C2081" s="129"/>
      <c r="D2081" s="129"/>
      <c r="E2081" s="148"/>
      <c r="F2081" s="148"/>
    </row>
    <row r="2082" spans="1:6">
      <c r="A2082" s="129"/>
      <c r="B2082" s="225"/>
      <c r="C2082" s="129"/>
      <c r="D2082" s="129"/>
      <c r="E2082" s="148"/>
      <c r="F2082" s="148"/>
    </row>
    <row r="2083" spans="1:6">
      <c r="A2083" s="129"/>
      <c r="B2083" s="225"/>
      <c r="C2083" s="129"/>
      <c r="D2083" s="129"/>
      <c r="E2083" s="148"/>
      <c r="F2083" s="148"/>
    </row>
    <row r="2084" spans="1:6">
      <c r="A2084" s="129"/>
      <c r="B2084" s="225"/>
      <c r="C2084" s="129"/>
      <c r="D2084" s="129"/>
      <c r="E2084" s="148"/>
      <c r="F2084" s="148"/>
    </row>
    <row r="2085" spans="1:6">
      <c r="A2085" s="129"/>
      <c r="B2085" s="225"/>
      <c r="C2085" s="129"/>
      <c r="D2085" s="129"/>
      <c r="E2085" s="148"/>
      <c r="F2085" s="148"/>
    </row>
    <row r="2086" spans="1:6">
      <c r="A2086" s="129"/>
      <c r="B2086" s="225"/>
      <c r="C2086" s="129"/>
      <c r="D2086" s="129"/>
      <c r="E2086" s="148"/>
      <c r="F2086" s="148"/>
    </row>
    <row r="2087" spans="1:6">
      <c r="A2087" s="129"/>
      <c r="B2087" s="225"/>
      <c r="C2087" s="129"/>
      <c r="D2087" s="129"/>
      <c r="E2087" s="148"/>
      <c r="F2087" s="148"/>
    </row>
    <row r="2088" spans="1:6">
      <c r="A2088" s="129"/>
      <c r="B2088" s="225"/>
      <c r="C2088" s="129"/>
      <c r="D2088" s="129"/>
      <c r="E2088" s="148"/>
      <c r="F2088" s="148"/>
    </row>
    <row r="2089" spans="1:6">
      <c r="A2089" s="129"/>
      <c r="B2089" s="225"/>
      <c r="C2089" s="129"/>
      <c r="D2089" s="129"/>
      <c r="E2089" s="148"/>
      <c r="F2089" s="148"/>
    </row>
    <row r="2090" spans="1:6">
      <c r="A2090" s="129"/>
      <c r="B2090" s="225"/>
      <c r="C2090" s="129"/>
      <c r="D2090" s="129"/>
      <c r="E2090" s="148"/>
      <c r="F2090" s="148"/>
    </row>
    <row r="2091" spans="1:6">
      <c r="A2091" s="129"/>
      <c r="B2091" s="225"/>
      <c r="C2091" s="129"/>
      <c r="D2091" s="129"/>
      <c r="E2091" s="148"/>
      <c r="F2091" s="148"/>
    </row>
    <row r="2092" spans="1:6">
      <c r="A2092" s="129"/>
      <c r="B2092" s="225"/>
      <c r="C2092" s="129"/>
      <c r="D2092" s="129"/>
      <c r="E2092" s="148"/>
      <c r="F2092" s="148"/>
    </row>
    <row r="2093" spans="1:6">
      <c r="A2093" s="129"/>
      <c r="B2093" s="225"/>
      <c r="C2093" s="129"/>
      <c r="D2093" s="129"/>
      <c r="E2093" s="148"/>
      <c r="F2093" s="148"/>
    </row>
    <row r="2094" spans="1:6">
      <c r="A2094" s="129"/>
      <c r="B2094" s="225"/>
      <c r="C2094" s="129"/>
      <c r="D2094" s="129"/>
      <c r="E2094" s="148"/>
      <c r="F2094" s="148"/>
    </row>
    <row r="2095" spans="1:6">
      <c r="A2095" s="129"/>
      <c r="B2095" s="225"/>
      <c r="C2095" s="129"/>
      <c r="D2095" s="129"/>
      <c r="E2095" s="148"/>
      <c r="F2095" s="148"/>
    </row>
    <row r="2096" spans="1:6">
      <c r="A2096" s="129"/>
      <c r="B2096" s="225"/>
      <c r="C2096" s="129"/>
      <c r="D2096" s="129"/>
      <c r="E2096" s="148"/>
      <c r="F2096" s="148"/>
    </row>
    <row r="2097" spans="1:6">
      <c r="A2097" s="129"/>
      <c r="B2097" s="225"/>
      <c r="C2097" s="129"/>
      <c r="D2097" s="129"/>
      <c r="E2097" s="148"/>
      <c r="F2097" s="148"/>
    </row>
    <row r="2098" spans="1:6">
      <c r="A2098" s="129"/>
      <c r="B2098" s="225"/>
      <c r="C2098" s="129"/>
      <c r="D2098" s="129"/>
      <c r="E2098" s="148"/>
      <c r="F2098" s="148"/>
    </row>
    <row r="2099" spans="1:6">
      <c r="A2099" s="129"/>
      <c r="B2099" s="225"/>
      <c r="C2099" s="129"/>
      <c r="D2099" s="129"/>
      <c r="E2099" s="148"/>
      <c r="F2099" s="148"/>
    </row>
    <row r="2100" spans="1:6">
      <c r="A2100" s="129"/>
      <c r="B2100" s="225"/>
      <c r="C2100" s="129"/>
      <c r="D2100" s="129"/>
      <c r="E2100" s="148"/>
      <c r="F2100" s="148"/>
    </row>
    <row r="2101" spans="1:6">
      <c r="A2101" s="129"/>
      <c r="B2101" s="225"/>
      <c r="C2101" s="129"/>
      <c r="D2101" s="129"/>
      <c r="E2101" s="148"/>
      <c r="F2101" s="148"/>
    </row>
    <row r="2102" spans="1:6">
      <c r="A2102" s="129"/>
      <c r="B2102" s="225"/>
      <c r="C2102" s="129"/>
      <c r="D2102" s="129"/>
      <c r="E2102" s="148"/>
      <c r="F2102" s="148"/>
    </row>
    <row r="2103" spans="1:6">
      <c r="A2103" s="129"/>
      <c r="B2103" s="225"/>
      <c r="C2103" s="129"/>
      <c r="D2103" s="129"/>
      <c r="E2103" s="148"/>
      <c r="F2103" s="148"/>
    </row>
    <row r="2104" spans="1:6">
      <c r="A2104" s="129"/>
      <c r="B2104" s="225"/>
      <c r="C2104" s="129"/>
      <c r="D2104" s="129"/>
      <c r="E2104" s="148"/>
      <c r="F2104" s="148"/>
    </row>
    <row r="2105" spans="1:6">
      <c r="A2105" s="129"/>
      <c r="B2105" s="225"/>
      <c r="C2105" s="129"/>
      <c r="D2105" s="129"/>
      <c r="E2105" s="148"/>
      <c r="F2105" s="148"/>
    </row>
    <row r="2106" spans="1:6">
      <c r="A2106" s="129"/>
      <c r="B2106" s="225"/>
      <c r="C2106" s="129"/>
      <c r="D2106" s="129"/>
      <c r="E2106" s="148"/>
      <c r="F2106" s="148"/>
    </row>
    <row r="2107" spans="1:6">
      <c r="A2107" s="129"/>
      <c r="B2107" s="225"/>
      <c r="C2107" s="129"/>
      <c r="D2107" s="129"/>
      <c r="E2107" s="148"/>
      <c r="F2107" s="148"/>
    </row>
    <row r="2108" spans="1:6">
      <c r="A2108" s="129"/>
      <c r="B2108" s="225"/>
      <c r="C2108" s="129"/>
      <c r="D2108" s="129"/>
      <c r="E2108" s="148"/>
      <c r="F2108" s="148"/>
    </row>
    <row r="2109" spans="1:6">
      <c r="A2109" s="129"/>
      <c r="B2109" s="225"/>
      <c r="C2109" s="129"/>
      <c r="D2109" s="129"/>
      <c r="E2109" s="148"/>
      <c r="F2109" s="148"/>
    </row>
    <row r="2110" spans="1:6">
      <c r="A2110" s="129"/>
      <c r="B2110" s="225"/>
      <c r="C2110" s="129"/>
      <c r="D2110" s="129"/>
      <c r="E2110" s="148"/>
      <c r="F2110" s="148"/>
    </row>
    <row r="2111" spans="1:6">
      <c r="A2111" s="129"/>
      <c r="B2111" s="225"/>
      <c r="C2111" s="129"/>
      <c r="D2111" s="129"/>
      <c r="E2111" s="148"/>
      <c r="F2111" s="148"/>
    </row>
    <row r="2112" spans="1:6">
      <c r="A2112" s="129"/>
      <c r="B2112" s="225"/>
      <c r="C2112" s="129"/>
      <c r="D2112" s="129"/>
      <c r="E2112" s="148"/>
      <c r="F2112" s="148"/>
    </row>
    <row r="2113" spans="1:6">
      <c r="A2113" s="129"/>
      <c r="B2113" s="225"/>
      <c r="C2113" s="129"/>
      <c r="D2113" s="129"/>
      <c r="E2113" s="148"/>
      <c r="F2113" s="148"/>
    </row>
    <row r="2114" spans="1:6">
      <c r="A2114" s="129"/>
      <c r="B2114" s="225"/>
      <c r="C2114" s="129"/>
      <c r="D2114" s="129"/>
      <c r="E2114" s="148"/>
      <c r="F2114" s="148"/>
    </row>
    <row r="2115" spans="1:6">
      <c r="A2115" s="129"/>
      <c r="B2115" s="225"/>
      <c r="C2115" s="129"/>
      <c r="D2115" s="129"/>
      <c r="E2115" s="148"/>
      <c r="F2115" s="148"/>
    </row>
    <row r="2116" spans="1:6">
      <c r="A2116" s="129"/>
      <c r="B2116" s="225"/>
      <c r="C2116" s="129"/>
      <c r="D2116" s="129"/>
      <c r="E2116" s="148"/>
      <c r="F2116" s="148"/>
    </row>
    <row r="2117" spans="1:6">
      <c r="A2117" s="129"/>
      <c r="B2117" s="225"/>
      <c r="C2117" s="129"/>
      <c r="D2117" s="129"/>
      <c r="E2117" s="148"/>
      <c r="F2117" s="148"/>
    </row>
    <row r="2118" spans="1:6">
      <c r="A2118" s="129"/>
      <c r="B2118" s="225"/>
      <c r="C2118" s="129"/>
      <c r="D2118" s="129"/>
      <c r="E2118" s="148"/>
      <c r="F2118" s="148"/>
    </row>
    <row r="2119" spans="1:6">
      <c r="A2119" s="129"/>
      <c r="B2119" s="225"/>
      <c r="C2119" s="129"/>
      <c r="D2119" s="129"/>
      <c r="E2119" s="148"/>
      <c r="F2119" s="148"/>
    </row>
    <row r="2120" spans="1:6">
      <c r="A2120" s="129"/>
      <c r="B2120" s="225"/>
      <c r="C2120" s="129"/>
      <c r="D2120" s="129"/>
      <c r="E2120" s="148"/>
      <c r="F2120" s="148"/>
    </row>
    <row r="2121" spans="1:6">
      <c r="A2121" s="129"/>
      <c r="B2121" s="225"/>
      <c r="C2121" s="129"/>
      <c r="D2121" s="129"/>
      <c r="E2121" s="148"/>
      <c r="F2121" s="148"/>
    </row>
    <row r="2122" spans="1:6">
      <c r="A2122" s="129"/>
      <c r="B2122" s="225"/>
      <c r="C2122" s="129"/>
      <c r="D2122" s="129"/>
      <c r="E2122" s="148"/>
      <c r="F2122" s="148"/>
    </row>
    <row r="2123" spans="1:6">
      <c r="A2123" s="129"/>
      <c r="B2123" s="225"/>
      <c r="C2123" s="129"/>
      <c r="D2123" s="129"/>
      <c r="E2123" s="148"/>
      <c r="F2123" s="148"/>
    </row>
    <row r="2124" spans="1:6">
      <c r="A2124" s="129"/>
      <c r="B2124" s="225"/>
      <c r="C2124" s="129"/>
      <c r="D2124" s="129"/>
      <c r="E2124" s="148"/>
      <c r="F2124" s="148"/>
    </row>
    <row r="2125" spans="1:6">
      <c r="A2125" s="129"/>
      <c r="B2125" s="225"/>
      <c r="C2125" s="129"/>
      <c r="D2125" s="129"/>
      <c r="E2125" s="148"/>
      <c r="F2125" s="148"/>
    </row>
    <row r="2126" spans="1:6">
      <c r="A2126" s="129"/>
      <c r="B2126" s="225"/>
      <c r="C2126" s="129"/>
      <c r="D2126" s="129"/>
      <c r="E2126" s="148"/>
      <c r="F2126" s="148"/>
    </row>
    <row r="2127" spans="1:6">
      <c r="A2127" s="129"/>
      <c r="B2127" s="225"/>
      <c r="C2127" s="129"/>
      <c r="D2127" s="129"/>
      <c r="E2127" s="148"/>
      <c r="F2127" s="148"/>
    </row>
    <row r="2128" spans="1:6">
      <c r="A2128" s="129"/>
      <c r="B2128" s="225"/>
      <c r="C2128" s="129"/>
      <c r="D2128" s="129"/>
      <c r="E2128" s="148"/>
      <c r="F2128" s="148"/>
    </row>
    <row r="2129" spans="1:6">
      <c r="A2129" s="129"/>
      <c r="B2129" s="225"/>
      <c r="C2129" s="129"/>
      <c r="D2129" s="129"/>
      <c r="E2129" s="148"/>
      <c r="F2129" s="148"/>
    </row>
    <row r="2130" spans="1:6">
      <c r="A2130" s="129"/>
      <c r="B2130" s="225"/>
      <c r="C2130" s="129"/>
      <c r="D2130" s="129"/>
      <c r="E2130" s="148"/>
      <c r="F2130" s="148"/>
    </row>
    <row r="2131" spans="1:6">
      <c r="A2131" s="129"/>
      <c r="B2131" s="225"/>
      <c r="C2131" s="129"/>
      <c r="D2131" s="129"/>
      <c r="E2131" s="148"/>
      <c r="F2131" s="148"/>
    </row>
    <row r="2132" spans="1:6">
      <c r="A2132" s="129"/>
      <c r="B2132" s="225"/>
      <c r="C2132" s="129"/>
      <c r="D2132" s="129"/>
      <c r="E2132" s="148"/>
      <c r="F2132" s="148"/>
    </row>
    <row r="2133" spans="1:6">
      <c r="A2133" s="129"/>
      <c r="B2133" s="225"/>
      <c r="C2133" s="129"/>
      <c r="D2133" s="129"/>
      <c r="E2133" s="148"/>
      <c r="F2133" s="148"/>
    </row>
    <row r="2134" spans="1:6">
      <c r="A2134" s="129"/>
      <c r="B2134" s="225"/>
      <c r="C2134" s="129"/>
      <c r="D2134" s="129"/>
      <c r="E2134" s="148"/>
      <c r="F2134" s="148"/>
    </row>
    <row r="2135" spans="1:6">
      <c r="A2135" s="129"/>
      <c r="B2135" s="225"/>
      <c r="C2135" s="129"/>
      <c r="D2135" s="129"/>
      <c r="E2135" s="148"/>
      <c r="F2135" s="148"/>
    </row>
    <row r="2136" spans="1:6">
      <c r="A2136" s="129"/>
      <c r="B2136" s="225"/>
      <c r="C2136" s="129"/>
      <c r="D2136" s="129"/>
      <c r="E2136" s="148"/>
      <c r="F2136" s="148"/>
    </row>
    <row r="2137" spans="1:6">
      <c r="A2137" s="129"/>
      <c r="B2137" s="225"/>
      <c r="C2137" s="129"/>
      <c r="D2137" s="129"/>
      <c r="E2137" s="148"/>
      <c r="F2137" s="148"/>
    </row>
    <row r="2138" spans="1:6">
      <c r="A2138" s="129"/>
      <c r="B2138" s="225"/>
      <c r="C2138" s="129"/>
      <c r="D2138" s="129"/>
      <c r="E2138" s="148"/>
      <c r="F2138" s="148"/>
    </row>
    <row r="2139" spans="1:6">
      <c r="A2139" s="129"/>
      <c r="B2139" s="225"/>
      <c r="C2139" s="129"/>
      <c r="D2139" s="129"/>
      <c r="E2139" s="148"/>
      <c r="F2139" s="148"/>
    </row>
    <row r="2140" spans="1:6">
      <c r="A2140" s="129"/>
      <c r="B2140" s="225"/>
      <c r="C2140" s="129"/>
      <c r="D2140" s="129"/>
      <c r="E2140" s="148"/>
      <c r="F2140" s="148"/>
    </row>
    <row r="2141" spans="1:6">
      <c r="A2141" s="129"/>
      <c r="B2141" s="225"/>
      <c r="C2141" s="129"/>
      <c r="D2141" s="129"/>
      <c r="E2141" s="148"/>
      <c r="F2141" s="148"/>
    </row>
    <row r="2142" spans="1:6">
      <c r="A2142" s="129"/>
      <c r="B2142" s="225"/>
      <c r="C2142" s="129"/>
      <c r="D2142" s="129"/>
      <c r="E2142" s="148"/>
      <c r="F2142" s="148"/>
    </row>
    <row r="2143" spans="1:6">
      <c r="A2143" s="129"/>
      <c r="B2143" s="225"/>
      <c r="C2143" s="129"/>
      <c r="D2143" s="129"/>
      <c r="E2143" s="148"/>
      <c r="F2143" s="148"/>
    </row>
    <row r="2144" spans="1:6">
      <c r="A2144" s="129"/>
      <c r="B2144" s="225"/>
      <c r="C2144" s="129"/>
      <c r="D2144" s="129"/>
      <c r="E2144" s="148"/>
      <c r="F2144" s="148"/>
    </row>
    <row r="2145" spans="1:6">
      <c r="A2145" s="129"/>
      <c r="B2145" s="225"/>
      <c r="C2145" s="129"/>
      <c r="D2145" s="129"/>
      <c r="E2145" s="148"/>
      <c r="F2145" s="148"/>
    </row>
    <row r="2146" spans="1:6">
      <c r="A2146" s="129"/>
      <c r="B2146" s="225"/>
      <c r="C2146" s="129"/>
      <c r="D2146" s="129"/>
      <c r="E2146" s="148"/>
      <c r="F2146" s="148"/>
    </row>
    <row r="2147" spans="1:6">
      <c r="A2147" s="129"/>
      <c r="B2147" s="225"/>
      <c r="C2147" s="129"/>
      <c r="D2147" s="129"/>
      <c r="E2147" s="148"/>
      <c r="F2147" s="148"/>
    </row>
    <row r="2148" spans="1:6">
      <c r="A2148" s="129"/>
      <c r="B2148" s="225"/>
      <c r="C2148" s="129"/>
      <c r="D2148" s="129"/>
      <c r="E2148" s="148"/>
      <c r="F2148" s="148"/>
    </row>
    <row r="2149" spans="1:6">
      <c r="A2149" s="129"/>
      <c r="B2149" s="225"/>
      <c r="C2149" s="129"/>
      <c r="D2149" s="129"/>
      <c r="E2149" s="148"/>
      <c r="F2149" s="148"/>
    </row>
    <row r="2150" spans="1:6">
      <c r="A2150" s="129"/>
      <c r="B2150" s="225"/>
      <c r="C2150" s="129"/>
      <c r="D2150" s="129"/>
      <c r="E2150" s="148"/>
      <c r="F2150" s="148"/>
    </row>
    <row r="2151" spans="1:6">
      <c r="A2151" s="129"/>
      <c r="B2151" s="225"/>
      <c r="C2151" s="129"/>
      <c r="D2151" s="129"/>
      <c r="E2151" s="148"/>
      <c r="F2151" s="148"/>
    </row>
    <row r="2152" spans="1:6">
      <c r="A2152" s="129"/>
      <c r="B2152" s="225"/>
      <c r="C2152" s="129"/>
      <c r="D2152" s="129"/>
      <c r="E2152" s="148"/>
      <c r="F2152" s="148"/>
    </row>
    <row r="2153" spans="1:6">
      <c r="A2153" s="129"/>
      <c r="B2153" s="225"/>
      <c r="C2153" s="129"/>
      <c r="D2153" s="129"/>
      <c r="E2153" s="148"/>
      <c r="F2153" s="148"/>
    </row>
    <row r="2154" spans="1:6">
      <c r="A2154" s="129"/>
      <c r="B2154" s="225"/>
      <c r="C2154" s="129"/>
      <c r="D2154" s="129"/>
      <c r="E2154" s="148"/>
      <c r="F2154" s="148"/>
    </row>
    <row r="2155" spans="1:6">
      <c r="A2155" s="129"/>
      <c r="B2155" s="225"/>
      <c r="C2155" s="129"/>
      <c r="D2155" s="129"/>
      <c r="E2155" s="148"/>
      <c r="F2155" s="148"/>
    </row>
    <row r="2156" spans="1:6">
      <c r="A2156" s="129"/>
      <c r="B2156" s="225"/>
      <c r="C2156" s="129"/>
      <c r="D2156" s="129"/>
      <c r="E2156" s="148"/>
      <c r="F2156" s="148"/>
    </row>
    <row r="2157" spans="1:6">
      <c r="A2157" s="129"/>
      <c r="B2157" s="225"/>
      <c r="C2157" s="129"/>
      <c r="D2157" s="129"/>
      <c r="E2157" s="148"/>
      <c r="F2157" s="148"/>
    </row>
    <row r="2158" spans="1:6">
      <c r="A2158" s="129"/>
      <c r="B2158" s="225"/>
      <c r="C2158" s="129"/>
      <c r="D2158" s="129"/>
      <c r="E2158" s="148"/>
      <c r="F2158" s="148"/>
    </row>
    <row r="2159" spans="1:6">
      <c r="A2159" s="129"/>
      <c r="B2159" s="225"/>
      <c r="C2159" s="129"/>
      <c r="D2159" s="129"/>
      <c r="E2159" s="148"/>
      <c r="F2159" s="148"/>
    </row>
    <row r="2160" spans="1:6">
      <c r="A2160" s="129"/>
      <c r="B2160" s="225"/>
      <c r="C2160" s="129"/>
      <c r="D2160" s="129"/>
      <c r="E2160" s="148"/>
      <c r="F2160" s="148"/>
    </row>
    <row r="2161" spans="1:6">
      <c r="A2161" s="129"/>
      <c r="B2161" s="225"/>
      <c r="C2161" s="129"/>
      <c r="D2161" s="129"/>
      <c r="E2161" s="148"/>
      <c r="F2161" s="148"/>
    </row>
    <row r="2162" spans="1:6">
      <c r="A2162" s="129"/>
      <c r="B2162" s="225"/>
      <c r="C2162" s="129"/>
      <c r="D2162" s="129"/>
      <c r="E2162" s="148"/>
      <c r="F2162" s="148"/>
    </row>
    <row r="2163" spans="1:6">
      <c r="A2163" s="129"/>
      <c r="B2163" s="225"/>
      <c r="C2163" s="129"/>
      <c r="D2163" s="129"/>
      <c r="E2163" s="148"/>
      <c r="F2163" s="148"/>
    </row>
    <row r="2164" spans="1:6">
      <c r="A2164" s="129"/>
      <c r="B2164" s="225"/>
      <c r="C2164" s="129"/>
      <c r="D2164" s="129"/>
      <c r="E2164" s="148"/>
      <c r="F2164" s="148"/>
    </row>
    <row r="2165" spans="1:6">
      <c r="A2165" s="129"/>
      <c r="B2165" s="225"/>
      <c r="C2165" s="129"/>
      <c r="D2165" s="129"/>
      <c r="E2165" s="148"/>
      <c r="F2165" s="148"/>
    </row>
    <row r="2166" spans="1:6">
      <c r="A2166" s="129"/>
      <c r="B2166" s="225"/>
      <c r="C2166" s="129"/>
      <c r="D2166" s="129"/>
      <c r="E2166" s="148"/>
      <c r="F2166" s="148"/>
    </row>
    <row r="2167" spans="1:6">
      <c r="A2167" s="129"/>
      <c r="B2167" s="225"/>
      <c r="C2167" s="129"/>
      <c r="D2167" s="129"/>
      <c r="E2167" s="148"/>
      <c r="F2167" s="148"/>
    </row>
    <row r="2168" spans="1:6">
      <c r="A2168" s="129"/>
      <c r="B2168" s="225"/>
      <c r="C2168" s="129"/>
      <c r="D2168" s="129"/>
      <c r="E2168" s="148"/>
      <c r="F2168" s="148"/>
    </row>
    <row r="2169" spans="1:6">
      <c r="A2169" s="129"/>
      <c r="B2169" s="225"/>
      <c r="C2169" s="129"/>
      <c r="D2169" s="129"/>
      <c r="E2169" s="148"/>
      <c r="F2169" s="148"/>
    </row>
    <row r="2170" spans="1:6">
      <c r="A2170" s="129"/>
      <c r="B2170" s="225"/>
      <c r="C2170" s="129"/>
      <c r="D2170" s="129"/>
      <c r="E2170" s="148"/>
      <c r="F2170" s="148"/>
    </row>
    <row r="2171" spans="1:6">
      <c r="A2171" s="129"/>
      <c r="B2171" s="225"/>
      <c r="C2171" s="129"/>
      <c r="D2171" s="129"/>
      <c r="E2171" s="148"/>
      <c r="F2171" s="148"/>
    </row>
    <row r="2172" spans="1:6">
      <c r="A2172" s="129"/>
      <c r="B2172" s="225"/>
      <c r="C2172" s="129"/>
      <c r="D2172" s="129"/>
      <c r="E2172" s="148"/>
      <c r="F2172" s="148"/>
    </row>
    <row r="2173" spans="1:6">
      <c r="A2173" s="129"/>
      <c r="B2173" s="225"/>
      <c r="C2173" s="129"/>
      <c r="D2173" s="129"/>
      <c r="E2173" s="148"/>
      <c r="F2173" s="148"/>
    </row>
    <row r="2174" spans="1:6">
      <c r="A2174" s="129"/>
      <c r="B2174" s="225"/>
      <c r="C2174" s="129"/>
      <c r="D2174" s="129"/>
      <c r="E2174" s="148"/>
      <c r="F2174" s="148"/>
    </row>
    <row r="2175" spans="1:6">
      <c r="A2175" s="129"/>
      <c r="B2175" s="225"/>
      <c r="C2175" s="129"/>
      <c r="D2175" s="129"/>
      <c r="E2175" s="148"/>
      <c r="F2175" s="148"/>
    </row>
    <row r="2176" spans="1:6">
      <c r="A2176" s="129"/>
      <c r="B2176" s="225"/>
      <c r="C2176" s="129"/>
      <c r="D2176" s="129"/>
      <c r="E2176" s="148"/>
      <c r="F2176" s="148"/>
    </row>
    <row r="2177" spans="1:6">
      <c r="A2177" s="129"/>
      <c r="B2177" s="225"/>
      <c r="C2177" s="129"/>
      <c r="D2177" s="129"/>
      <c r="E2177" s="148"/>
      <c r="F2177" s="148"/>
    </row>
    <row r="2178" spans="1:6">
      <c r="A2178" s="129"/>
      <c r="B2178" s="225"/>
      <c r="C2178" s="129"/>
      <c r="D2178" s="129"/>
      <c r="E2178" s="148"/>
      <c r="F2178" s="148"/>
    </row>
    <row r="2179" spans="1:6">
      <c r="A2179" s="129"/>
      <c r="B2179" s="225"/>
      <c r="C2179" s="129"/>
      <c r="D2179" s="129"/>
      <c r="E2179" s="148"/>
      <c r="F2179" s="148"/>
    </row>
    <row r="2180" spans="1:6">
      <c r="A2180" s="129"/>
      <c r="B2180" s="225"/>
      <c r="C2180" s="129"/>
      <c r="D2180" s="129"/>
      <c r="E2180" s="148"/>
      <c r="F2180" s="148"/>
    </row>
    <row r="2181" spans="1:6">
      <c r="A2181" s="129"/>
      <c r="B2181" s="225"/>
      <c r="C2181" s="129"/>
      <c r="D2181" s="129"/>
      <c r="E2181" s="148"/>
      <c r="F2181" s="148"/>
    </row>
    <row r="2182" spans="1:6">
      <c r="A2182" s="129"/>
      <c r="B2182" s="225"/>
      <c r="C2182" s="129"/>
      <c r="D2182" s="129"/>
      <c r="E2182" s="148"/>
      <c r="F2182" s="148"/>
    </row>
    <row r="2183" spans="1:6">
      <c r="A2183" s="129"/>
      <c r="B2183" s="225"/>
      <c r="C2183" s="129"/>
      <c r="D2183" s="129"/>
      <c r="E2183" s="148"/>
      <c r="F2183" s="148"/>
    </row>
    <row r="2184" spans="1:6">
      <c r="A2184" s="129"/>
      <c r="B2184" s="225"/>
      <c r="C2184" s="129"/>
      <c r="D2184" s="129"/>
      <c r="E2184" s="148"/>
      <c r="F2184" s="148"/>
    </row>
    <row r="2185" spans="1:6">
      <c r="A2185" s="129"/>
      <c r="B2185" s="225"/>
      <c r="C2185" s="129"/>
      <c r="D2185" s="129"/>
      <c r="E2185" s="148"/>
      <c r="F2185" s="148"/>
    </row>
    <row r="2186" spans="1:6">
      <c r="A2186" s="129"/>
      <c r="B2186" s="225"/>
      <c r="C2186" s="129"/>
      <c r="D2186" s="129"/>
      <c r="E2186" s="148"/>
      <c r="F2186" s="148"/>
    </row>
    <row r="2187" spans="1:6">
      <c r="A2187" s="129"/>
      <c r="B2187" s="225"/>
      <c r="C2187" s="129"/>
      <c r="D2187" s="129"/>
      <c r="E2187" s="148"/>
      <c r="F2187" s="148"/>
    </row>
    <row r="2188" spans="1:6">
      <c r="A2188" s="129"/>
      <c r="B2188" s="225"/>
      <c r="C2188" s="129"/>
      <c r="D2188" s="129"/>
      <c r="E2188" s="148"/>
      <c r="F2188" s="148"/>
    </row>
    <row r="2189" spans="1:6">
      <c r="A2189" s="129"/>
      <c r="B2189" s="225"/>
      <c r="C2189" s="129"/>
      <c r="D2189" s="129"/>
      <c r="E2189" s="148"/>
      <c r="F2189" s="148"/>
    </row>
    <row r="2190" spans="1:6">
      <c r="A2190" s="129"/>
      <c r="B2190" s="225"/>
      <c r="C2190" s="129"/>
      <c r="D2190" s="129"/>
      <c r="E2190" s="148"/>
      <c r="F2190" s="148"/>
    </row>
    <row r="2191" spans="1:6">
      <c r="A2191" s="129"/>
      <c r="B2191" s="225"/>
      <c r="C2191" s="129"/>
      <c r="D2191" s="129"/>
      <c r="E2191" s="148"/>
      <c r="F2191" s="148"/>
    </row>
    <row r="2192" spans="1:6">
      <c r="A2192" s="129"/>
      <c r="B2192" s="225"/>
      <c r="C2192" s="129"/>
      <c r="D2192" s="129"/>
      <c r="E2192" s="148"/>
      <c r="F2192" s="148"/>
    </row>
    <row r="2193" spans="1:6">
      <c r="A2193" s="129"/>
      <c r="B2193" s="225"/>
      <c r="C2193" s="129"/>
      <c r="D2193" s="129"/>
      <c r="E2193" s="148"/>
      <c r="F2193" s="148"/>
    </row>
    <row r="2194" spans="1:6">
      <c r="A2194" s="129"/>
      <c r="B2194" s="225"/>
      <c r="C2194" s="129"/>
      <c r="D2194" s="129"/>
      <c r="E2194" s="148"/>
      <c r="F2194" s="148"/>
    </row>
    <row r="2195" spans="1:6">
      <c r="A2195" s="129"/>
      <c r="B2195" s="225"/>
      <c r="C2195" s="129"/>
      <c r="D2195" s="129"/>
      <c r="E2195" s="148"/>
      <c r="F2195" s="148"/>
    </row>
    <row r="2196" spans="1:6">
      <c r="A2196" s="129"/>
      <c r="B2196" s="225"/>
      <c r="C2196" s="129"/>
      <c r="D2196" s="129"/>
      <c r="E2196" s="148"/>
      <c r="F2196" s="148"/>
    </row>
    <row r="2197" spans="1:6">
      <c r="A2197" s="129"/>
      <c r="B2197" s="225"/>
      <c r="C2197" s="129"/>
      <c r="D2197" s="129"/>
      <c r="E2197" s="148"/>
      <c r="F2197" s="148"/>
    </row>
    <row r="2198" spans="1:6">
      <c r="A2198" s="129"/>
      <c r="B2198" s="225"/>
      <c r="C2198" s="129"/>
      <c r="D2198" s="129"/>
      <c r="E2198" s="148"/>
      <c r="F2198" s="148"/>
    </row>
    <row r="2199" spans="1:6">
      <c r="A2199" s="129"/>
      <c r="B2199" s="225"/>
      <c r="C2199" s="129"/>
      <c r="D2199" s="129"/>
      <c r="E2199" s="148"/>
      <c r="F2199" s="148"/>
    </row>
    <row r="2200" spans="1:6">
      <c r="A2200" s="129"/>
      <c r="B2200" s="225"/>
      <c r="C2200" s="129"/>
      <c r="D2200" s="129"/>
      <c r="E2200" s="148"/>
      <c r="F2200" s="148"/>
    </row>
    <row r="2201" spans="1:6">
      <c r="A2201" s="129"/>
      <c r="B2201" s="225"/>
      <c r="C2201" s="129"/>
      <c r="D2201" s="129"/>
      <c r="E2201" s="148"/>
      <c r="F2201" s="148"/>
    </row>
    <row r="2202" spans="1:6">
      <c r="A2202" s="129"/>
      <c r="B2202" s="225"/>
      <c r="C2202" s="129"/>
      <c r="D2202" s="129"/>
      <c r="E2202" s="148"/>
      <c r="F2202" s="148"/>
    </row>
    <row r="2203" spans="1:6">
      <c r="A2203" s="129"/>
      <c r="B2203" s="225"/>
      <c r="C2203" s="129"/>
      <c r="D2203" s="129"/>
      <c r="E2203" s="148"/>
      <c r="F2203" s="148"/>
    </row>
    <row r="2204" spans="1:6">
      <c r="A2204" s="129"/>
      <c r="B2204" s="225"/>
      <c r="C2204" s="129"/>
      <c r="D2204" s="129"/>
      <c r="E2204" s="148"/>
      <c r="F2204" s="148"/>
    </row>
    <row r="2205" spans="1:6">
      <c r="A2205" s="129"/>
      <c r="B2205" s="225"/>
      <c r="C2205" s="129"/>
      <c r="D2205" s="129"/>
      <c r="E2205" s="148"/>
      <c r="F2205" s="148"/>
    </row>
    <row r="2206" spans="1:6">
      <c r="A2206" s="129"/>
      <c r="B2206" s="225"/>
      <c r="C2206" s="129"/>
      <c r="D2206" s="129"/>
      <c r="E2206" s="148"/>
      <c r="F2206" s="148"/>
    </row>
    <row r="2207" spans="1:6">
      <c r="A2207" s="129"/>
      <c r="B2207" s="225"/>
      <c r="C2207" s="129"/>
      <c r="D2207" s="129"/>
      <c r="E2207" s="148"/>
      <c r="F2207" s="148"/>
    </row>
    <row r="2208" spans="1:6">
      <c r="A2208" s="129"/>
      <c r="B2208" s="225"/>
      <c r="C2208" s="129"/>
      <c r="D2208" s="129"/>
      <c r="E2208" s="148"/>
      <c r="F2208" s="148"/>
    </row>
    <row r="2209" spans="1:6">
      <c r="A2209" s="129"/>
      <c r="B2209" s="225"/>
      <c r="C2209" s="129"/>
      <c r="D2209" s="129"/>
      <c r="E2209" s="148"/>
      <c r="F2209" s="148"/>
    </row>
    <row r="2210" spans="1:6">
      <c r="A2210" s="129"/>
      <c r="B2210" s="225"/>
      <c r="C2210" s="129"/>
      <c r="D2210" s="129"/>
      <c r="E2210" s="148"/>
      <c r="F2210" s="148"/>
    </row>
    <row r="2211" spans="1:6">
      <c r="A2211" s="129"/>
      <c r="B2211" s="225"/>
      <c r="C2211" s="129"/>
      <c r="D2211" s="129"/>
      <c r="E2211" s="148"/>
      <c r="F2211" s="148"/>
    </row>
    <row r="2212" spans="1:6">
      <c r="A2212" s="129"/>
      <c r="B2212" s="225"/>
      <c r="C2212" s="129"/>
      <c r="D2212" s="129"/>
      <c r="E2212" s="148"/>
      <c r="F2212" s="148"/>
    </row>
    <row r="2213" spans="1:6">
      <c r="A2213" s="129"/>
      <c r="B2213" s="225"/>
      <c r="C2213" s="129"/>
      <c r="D2213" s="129"/>
      <c r="E2213" s="148"/>
      <c r="F2213" s="148"/>
    </row>
    <row r="2214" spans="1:6">
      <c r="A2214" s="129"/>
      <c r="B2214" s="225"/>
      <c r="C2214" s="129"/>
      <c r="D2214" s="129"/>
      <c r="E2214" s="148"/>
      <c r="F2214" s="148"/>
    </row>
    <row r="2215" spans="1:6">
      <c r="A2215" s="129"/>
      <c r="B2215" s="225"/>
      <c r="C2215" s="129"/>
      <c r="D2215" s="129"/>
      <c r="E2215" s="148"/>
      <c r="F2215" s="148"/>
    </row>
    <row r="2216" spans="1:6">
      <c r="A2216" s="129"/>
      <c r="B2216" s="225"/>
      <c r="C2216" s="129"/>
      <c r="D2216" s="129"/>
      <c r="E2216" s="148"/>
      <c r="F2216" s="148"/>
    </row>
    <row r="2217" spans="1:6">
      <c r="A2217" s="129"/>
      <c r="B2217" s="225"/>
      <c r="C2217" s="129"/>
      <c r="D2217" s="129"/>
      <c r="E2217" s="148"/>
      <c r="F2217" s="148"/>
    </row>
    <row r="2218" spans="1:6">
      <c r="A2218" s="129"/>
      <c r="B2218" s="225"/>
      <c r="C2218" s="129"/>
      <c r="D2218" s="129"/>
      <c r="E2218" s="148"/>
      <c r="F2218" s="148"/>
    </row>
    <row r="2219" spans="1:6">
      <c r="A2219" s="129"/>
      <c r="B2219" s="225"/>
      <c r="C2219" s="129"/>
      <c r="D2219" s="129"/>
      <c r="E2219" s="148"/>
      <c r="F2219" s="148"/>
    </row>
    <row r="2220" spans="1:6">
      <c r="A2220" s="129"/>
      <c r="B2220" s="225"/>
      <c r="C2220" s="129"/>
      <c r="D2220" s="129"/>
      <c r="E2220" s="148"/>
      <c r="F2220" s="148"/>
    </row>
    <row r="2221" spans="1:6">
      <c r="A2221" s="129"/>
      <c r="B2221" s="225"/>
      <c r="C2221" s="129"/>
      <c r="D2221" s="129"/>
      <c r="E2221" s="148"/>
      <c r="F2221" s="148"/>
    </row>
    <row r="2222" spans="1:6">
      <c r="A2222" s="129"/>
      <c r="B2222" s="225"/>
      <c r="C2222" s="129"/>
      <c r="D2222" s="129"/>
      <c r="E2222" s="148"/>
      <c r="F2222" s="148"/>
    </row>
    <row r="2223" spans="1:6">
      <c r="A2223" s="129"/>
      <c r="B2223" s="225"/>
      <c r="C2223" s="129"/>
      <c r="D2223" s="129"/>
      <c r="E2223" s="148"/>
      <c r="F2223" s="148"/>
    </row>
    <row r="2224" spans="1:6">
      <c r="A2224" s="129"/>
      <c r="B2224" s="225"/>
      <c r="C2224" s="129"/>
      <c r="D2224" s="129"/>
      <c r="E2224" s="148"/>
      <c r="F2224" s="148"/>
    </row>
    <row r="2225" spans="1:6">
      <c r="A2225" s="129"/>
      <c r="B2225" s="225"/>
      <c r="C2225" s="129"/>
      <c r="D2225" s="129"/>
      <c r="E2225" s="148"/>
      <c r="F2225" s="148"/>
    </row>
    <row r="2226" spans="1:6">
      <c r="A2226" s="129"/>
      <c r="B2226" s="225"/>
      <c r="C2226" s="129"/>
      <c r="D2226" s="129"/>
      <c r="E2226" s="148"/>
      <c r="F2226" s="148"/>
    </row>
    <row r="2227" spans="1:6">
      <c r="A2227" s="129"/>
      <c r="B2227" s="225"/>
      <c r="C2227" s="129"/>
      <c r="D2227" s="129"/>
      <c r="E2227" s="148"/>
      <c r="F2227" s="148"/>
    </row>
    <row r="2228" spans="1:6">
      <c r="A2228" s="129"/>
      <c r="B2228" s="225"/>
      <c r="C2228" s="129"/>
      <c r="D2228" s="129"/>
      <c r="E2228" s="148"/>
      <c r="F2228" s="148"/>
    </row>
    <row r="2229" spans="1:6">
      <c r="A2229" s="129"/>
      <c r="B2229" s="225"/>
      <c r="C2229" s="129"/>
      <c r="D2229" s="129"/>
      <c r="E2229" s="148"/>
      <c r="F2229" s="148"/>
    </row>
    <row r="2230" spans="1:6">
      <c r="A2230" s="129"/>
      <c r="B2230" s="225"/>
      <c r="C2230" s="129"/>
      <c r="D2230" s="129"/>
      <c r="E2230" s="148"/>
      <c r="F2230" s="148"/>
    </row>
    <row r="2231" spans="1:6">
      <c r="A2231" s="129"/>
      <c r="B2231" s="225"/>
      <c r="C2231" s="129"/>
      <c r="D2231" s="129"/>
      <c r="E2231" s="148"/>
      <c r="F2231" s="148"/>
    </row>
    <row r="2232" spans="1:6">
      <c r="A2232" s="129"/>
      <c r="B2232" s="225"/>
      <c r="C2232" s="129"/>
      <c r="D2232" s="129"/>
      <c r="E2232" s="148"/>
      <c r="F2232" s="148"/>
    </row>
    <row r="2233" spans="1:6">
      <c r="A2233" s="129"/>
      <c r="B2233" s="225"/>
      <c r="C2233" s="129"/>
      <c r="D2233" s="129"/>
      <c r="E2233" s="148"/>
      <c r="F2233" s="148"/>
    </row>
    <row r="2234" spans="1:6">
      <c r="A2234" s="129"/>
      <c r="B2234" s="225"/>
      <c r="C2234" s="129"/>
      <c r="D2234" s="129"/>
      <c r="E2234" s="148"/>
      <c r="F2234" s="148"/>
    </row>
    <row r="2235" spans="1:6">
      <c r="A2235" s="129"/>
      <c r="B2235" s="225"/>
      <c r="C2235" s="129"/>
      <c r="D2235" s="129"/>
      <c r="E2235" s="148"/>
      <c r="F2235" s="148"/>
    </row>
    <row r="2236" spans="1:6">
      <c r="A2236" s="129"/>
      <c r="B2236" s="225"/>
      <c r="C2236" s="129"/>
      <c r="D2236" s="129"/>
      <c r="E2236" s="148"/>
      <c r="F2236" s="148"/>
    </row>
    <row r="2237" spans="1:6">
      <c r="A2237" s="129"/>
      <c r="B2237" s="225"/>
      <c r="C2237" s="129"/>
      <c r="D2237" s="129"/>
      <c r="E2237" s="148"/>
      <c r="F2237" s="148"/>
    </row>
    <row r="2238" spans="1:6">
      <c r="A2238" s="129"/>
      <c r="B2238" s="225"/>
      <c r="C2238" s="129"/>
      <c r="D2238" s="129"/>
      <c r="E2238" s="148"/>
      <c r="F2238" s="148"/>
    </row>
    <row r="2239" spans="1:6">
      <c r="A2239" s="129"/>
      <c r="B2239" s="225"/>
      <c r="C2239" s="129"/>
      <c r="D2239" s="129"/>
      <c r="E2239" s="148"/>
      <c r="F2239" s="148"/>
    </row>
    <row r="2240" spans="1:6">
      <c r="A2240" s="129"/>
      <c r="B2240" s="225"/>
      <c r="C2240" s="129"/>
      <c r="D2240" s="129"/>
      <c r="E2240" s="148"/>
      <c r="F2240" s="148"/>
    </row>
    <row r="2241" spans="1:6">
      <c r="A2241" s="129"/>
      <c r="B2241" s="225"/>
      <c r="C2241" s="129"/>
      <c r="D2241" s="129"/>
      <c r="E2241" s="148"/>
      <c r="F2241" s="148"/>
    </row>
    <row r="2242" spans="1:6">
      <c r="A2242" s="129"/>
      <c r="B2242" s="225"/>
      <c r="C2242" s="129"/>
      <c r="D2242" s="129"/>
      <c r="E2242" s="148"/>
      <c r="F2242" s="148"/>
    </row>
    <row r="2243" spans="1:6">
      <c r="A2243" s="129"/>
      <c r="B2243" s="225"/>
      <c r="C2243" s="129"/>
      <c r="D2243" s="129"/>
      <c r="E2243" s="148"/>
      <c r="F2243" s="148"/>
    </row>
    <row r="2244" spans="1:6">
      <c r="A2244" s="129"/>
      <c r="B2244" s="225"/>
      <c r="C2244" s="129"/>
      <c r="D2244" s="129"/>
      <c r="E2244" s="148"/>
      <c r="F2244" s="148"/>
    </row>
    <row r="2245" spans="1:6">
      <c r="A2245" s="129"/>
      <c r="B2245" s="225"/>
      <c r="C2245" s="129"/>
      <c r="D2245" s="129"/>
      <c r="E2245" s="148"/>
      <c r="F2245" s="148"/>
    </row>
    <row r="2246" spans="1:6">
      <c r="A2246" s="129"/>
      <c r="B2246" s="225"/>
      <c r="C2246" s="129"/>
      <c r="D2246" s="129"/>
      <c r="E2246" s="148"/>
      <c r="F2246" s="148"/>
    </row>
    <row r="2247" spans="1:6">
      <c r="A2247" s="129"/>
      <c r="B2247" s="225"/>
      <c r="C2247" s="129"/>
      <c r="D2247" s="129"/>
      <c r="E2247" s="148"/>
      <c r="F2247" s="148"/>
    </row>
    <row r="2248" spans="1:6">
      <c r="A2248" s="129"/>
      <c r="B2248" s="225"/>
      <c r="C2248" s="129"/>
      <c r="D2248" s="129"/>
      <c r="E2248" s="148"/>
      <c r="F2248" s="148"/>
    </row>
    <row r="2249" spans="1:6">
      <c r="A2249" s="129"/>
      <c r="B2249" s="225"/>
      <c r="C2249" s="129"/>
      <c r="D2249" s="129"/>
      <c r="E2249" s="148"/>
      <c r="F2249" s="148"/>
    </row>
    <row r="2250" spans="1:6">
      <c r="A2250" s="129"/>
      <c r="B2250" s="225"/>
      <c r="C2250" s="129"/>
      <c r="D2250" s="129"/>
      <c r="E2250" s="148"/>
      <c r="F2250" s="148"/>
    </row>
    <row r="2251" spans="1:6">
      <c r="A2251" s="129"/>
      <c r="B2251" s="225"/>
      <c r="C2251" s="129"/>
      <c r="D2251" s="129"/>
      <c r="E2251" s="148"/>
      <c r="F2251" s="148"/>
    </row>
    <row r="2252" spans="1:6">
      <c r="A2252" s="129"/>
      <c r="B2252" s="225"/>
      <c r="C2252" s="129"/>
      <c r="D2252" s="129"/>
      <c r="E2252" s="148"/>
      <c r="F2252" s="148"/>
    </row>
    <row r="2253" spans="1:6">
      <c r="A2253" s="129"/>
      <c r="B2253" s="225"/>
      <c r="C2253" s="129"/>
      <c r="D2253" s="129"/>
      <c r="E2253" s="148"/>
      <c r="F2253" s="148"/>
    </row>
    <row r="2254" spans="1:6">
      <c r="A2254" s="129"/>
      <c r="B2254" s="225"/>
      <c r="C2254" s="129"/>
      <c r="D2254" s="129"/>
      <c r="E2254" s="148"/>
      <c r="F2254" s="148"/>
    </row>
    <row r="2255" spans="1:6">
      <c r="A2255" s="129"/>
      <c r="B2255" s="225"/>
      <c r="C2255" s="129"/>
      <c r="D2255" s="129"/>
      <c r="E2255" s="148"/>
      <c r="F2255" s="148"/>
    </row>
    <row r="2256" spans="1:6">
      <c r="A2256" s="129"/>
      <c r="B2256" s="225"/>
      <c r="C2256" s="129"/>
      <c r="D2256" s="129"/>
      <c r="E2256" s="148"/>
      <c r="F2256" s="148"/>
    </row>
    <row r="2257" spans="1:6">
      <c r="A2257" s="129"/>
      <c r="B2257" s="225"/>
      <c r="C2257" s="129"/>
      <c r="D2257" s="129"/>
      <c r="E2257" s="148"/>
      <c r="F2257" s="148"/>
    </row>
    <row r="2258" spans="1:6">
      <c r="A2258" s="129"/>
      <c r="B2258" s="225"/>
      <c r="C2258" s="129"/>
      <c r="D2258" s="129"/>
      <c r="E2258" s="148"/>
      <c r="F2258" s="148"/>
    </row>
    <row r="2259" spans="1:6">
      <c r="A2259" s="129"/>
      <c r="B2259" s="225"/>
      <c r="C2259" s="129"/>
      <c r="D2259" s="129"/>
      <c r="E2259" s="148"/>
      <c r="F2259" s="148"/>
    </row>
    <row r="2260" spans="1:6">
      <c r="A2260" s="129"/>
      <c r="B2260" s="225"/>
      <c r="C2260" s="129"/>
      <c r="D2260" s="129"/>
      <c r="E2260" s="148"/>
      <c r="F2260" s="148"/>
    </row>
    <row r="2261" spans="1:6">
      <c r="A2261" s="129"/>
      <c r="B2261" s="225"/>
      <c r="C2261" s="129"/>
      <c r="D2261" s="129"/>
      <c r="E2261" s="148"/>
      <c r="F2261" s="148"/>
    </row>
    <row r="2262" spans="1:6">
      <c r="A2262" s="129"/>
      <c r="B2262" s="225"/>
      <c r="C2262" s="129"/>
      <c r="D2262" s="129"/>
      <c r="E2262" s="148"/>
      <c r="F2262" s="148"/>
    </row>
    <row r="2263" spans="1:6">
      <c r="A2263" s="129"/>
      <c r="B2263" s="225"/>
      <c r="C2263" s="129"/>
      <c r="D2263" s="129"/>
      <c r="E2263" s="148"/>
      <c r="F2263" s="148"/>
    </row>
    <row r="2264" spans="1:6">
      <c r="A2264" s="129"/>
      <c r="B2264" s="225"/>
      <c r="C2264" s="129"/>
      <c r="D2264" s="129"/>
      <c r="E2264" s="148"/>
      <c r="F2264" s="148"/>
    </row>
    <row r="2265" spans="1:6">
      <c r="A2265" s="129"/>
      <c r="B2265" s="225"/>
      <c r="C2265" s="129"/>
      <c r="D2265" s="129"/>
      <c r="E2265" s="148"/>
      <c r="F2265" s="148"/>
    </row>
    <row r="2266" spans="1:6">
      <c r="A2266" s="129"/>
      <c r="B2266" s="225"/>
      <c r="C2266" s="129"/>
      <c r="D2266" s="129"/>
      <c r="E2266" s="148"/>
      <c r="F2266" s="148"/>
    </row>
    <row r="2267" spans="1:6">
      <c r="A2267" s="129"/>
      <c r="B2267" s="225"/>
      <c r="C2267" s="129"/>
      <c r="D2267" s="129"/>
      <c r="E2267" s="148"/>
      <c r="F2267" s="148"/>
    </row>
    <row r="2268" spans="1:6">
      <c r="A2268" s="129"/>
      <c r="B2268" s="225"/>
      <c r="C2268" s="129"/>
      <c r="D2268" s="129"/>
      <c r="E2268" s="148"/>
      <c r="F2268" s="148"/>
    </row>
    <row r="2269" spans="1:6">
      <c r="A2269" s="129"/>
      <c r="B2269" s="225"/>
      <c r="C2269" s="129"/>
      <c r="D2269" s="129"/>
      <c r="E2269" s="148"/>
      <c r="F2269" s="148"/>
    </row>
    <row r="2270" spans="1:6">
      <c r="A2270" s="129"/>
      <c r="B2270" s="225"/>
      <c r="C2270" s="129"/>
      <c r="D2270" s="129"/>
      <c r="E2270" s="148"/>
      <c r="F2270" s="148"/>
    </row>
    <row r="2271" spans="1:6">
      <c r="A2271" s="129"/>
      <c r="B2271" s="225"/>
      <c r="C2271" s="129"/>
      <c r="D2271" s="129"/>
      <c r="E2271" s="148"/>
      <c r="F2271" s="148"/>
    </row>
    <row r="2272" spans="1:6">
      <c r="A2272" s="129"/>
      <c r="B2272" s="225"/>
      <c r="C2272" s="129"/>
      <c r="D2272" s="129"/>
      <c r="E2272" s="148"/>
      <c r="F2272" s="148"/>
    </row>
    <row r="2273" spans="1:6">
      <c r="A2273" s="129"/>
      <c r="B2273" s="225"/>
      <c r="C2273" s="129"/>
      <c r="D2273" s="129"/>
      <c r="E2273" s="148"/>
      <c r="F2273" s="148"/>
    </row>
    <row r="2274" spans="1:6">
      <c r="A2274" s="129"/>
      <c r="B2274" s="225"/>
      <c r="C2274" s="129"/>
      <c r="D2274" s="129"/>
      <c r="E2274" s="148"/>
      <c r="F2274" s="148"/>
    </row>
    <row r="2275" spans="1:6">
      <c r="A2275" s="129"/>
      <c r="B2275" s="225"/>
      <c r="C2275" s="129"/>
      <c r="D2275" s="129"/>
      <c r="E2275" s="148"/>
      <c r="F2275" s="148"/>
    </row>
    <row r="2276" spans="1:6">
      <c r="A2276" s="129"/>
      <c r="B2276" s="225"/>
      <c r="C2276" s="129"/>
      <c r="D2276" s="129"/>
      <c r="E2276" s="148"/>
      <c r="F2276" s="148"/>
    </row>
    <row r="2277" spans="1:6">
      <c r="A2277" s="129"/>
      <c r="B2277" s="225"/>
      <c r="C2277" s="129"/>
      <c r="D2277" s="129"/>
      <c r="E2277" s="148"/>
      <c r="F2277" s="148"/>
    </row>
    <row r="2278" spans="1:6">
      <c r="A2278" s="129"/>
      <c r="B2278" s="225"/>
      <c r="C2278" s="129"/>
      <c r="D2278" s="129"/>
      <c r="E2278" s="148"/>
      <c r="F2278" s="148"/>
    </row>
    <row r="2279" spans="1:6">
      <c r="A2279" s="129"/>
      <c r="B2279" s="225"/>
      <c r="C2279" s="129"/>
      <c r="D2279" s="129"/>
      <c r="E2279" s="148"/>
      <c r="F2279" s="148"/>
    </row>
    <row r="2280" spans="1:6">
      <c r="A2280" s="129"/>
      <c r="B2280" s="225"/>
      <c r="C2280" s="129"/>
      <c r="D2280" s="129"/>
      <c r="E2280" s="148"/>
      <c r="F2280" s="148"/>
    </row>
    <row r="2281" spans="1:6">
      <c r="A2281" s="129"/>
      <c r="B2281" s="225"/>
      <c r="C2281" s="129"/>
      <c r="D2281" s="129"/>
      <c r="E2281" s="148"/>
      <c r="F2281" s="148"/>
    </row>
    <row r="2282" spans="1:6">
      <c r="A2282" s="129"/>
      <c r="B2282" s="225"/>
      <c r="C2282" s="129"/>
      <c r="D2282" s="129"/>
      <c r="E2282" s="148"/>
      <c r="F2282" s="148"/>
    </row>
    <row r="2283" spans="1:6">
      <c r="A2283" s="129"/>
      <c r="B2283" s="225"/>
      <c r="C2283" s="129"/>
      <c r="D2283" s="129"/>
      <c r="E2283" s="148"/>
      <c r="F2283" s="148"/>
    </row>
    <row r="2284" spans="1:6">
      <c r="A2284" s="129"/>
      <c r="B2284" s="225"/>
      <c r="C2284" s="129"/>
      <c r="D2284" s="129"/>
      <c r="E2284" s="148"/>
      <c r="F2284" s="148"/>
    </row>
    <row r="2285" spans="1:6">
      <c r="A2285" s="129"/>
      <c r="B2285" s="225"/>
      <c r="C2285" s="129"/>
      <c r="D2285" s="129"/>
      <c r="E2285" s="148"/>
      <c r="F2285" s="148"/>
    </row>
    <row r="2286" spans="1:6">
      <c r="A2286" s="129"/>
      <c r="B2286" s="225"/>
      <c r="C2286" s="129"/>
      <c r="D2286" s="129"/>
      <c r="E2286" s="148"/>
      <c r="F2286" s="148"/>
    </row>
    <row r="2287" spans="1:6">
      <c r="A2287" s="129"/>
      <c r="B2287" s="225"/>
      <c r="C2287" s="129"/>
      <c r="D2287" s="129"/>
      <c r="E2287" s="148"/>
      <c r="F2287" s="148"/>
    </row>
    <row r="2288" spans="1:6">
      <c r="A2288" s="129"/>
      <c r="B2288" s="225"/>
      <c r="C2288" s="129"/>
      <c r="D2288" s="129"/>
      <c r="E2288" s="148"/>
      <c r="F2288" s="148"/>
    </row>
    <row r="2289" spans="1:6">
      <c r="A2289" s="129"/>
      <c r="B2289" s="225"/>
      <c r="C2289" s="129"/>
      <c r="D2289" s="129"/>
      <c r="E2289" s="148"/>
      <c r="F2289" s="148"/>
    </row>
    <row r="2290" spans="1:6">
      <c r="A2290" s="129"/>
      <c r="B2290" s="225"/>
      <c r="C2290" s="129"/>
      <c r="D2290" s="129"/>
      <c r="E2290" s="148"/>
      <c r="F2290" s="148"/>
    </row>
    <row r="2291" spans="1:6">
      <c r="A2291" s="129"/>
      <c r="B2291" s="225"/>
      <c r="C2291" s="129"/>
      <c r="D2291" s="129"/>
      <c r="E2291" s="148"/>
      <c r="F2291" s="148"/>
    </row>
    <row r="2292" spans="1:6">
      <c r="A2292" s="129"/>
      <c r="B2292" s="225"/>
      <c r="C2292" s="129"/>
      <c r="D2292" s="129"/>
      <c r="E2292" s="148"/>
      <c r="F2292" s="148"/>
    </row>
    <row r="2293" spans="1:6">
      <c r="A2293" s="129"/>
      <c r="B2293" s="225"/>
      <c r="C2293" s="129"/>
      <c r="D2293" s="129"/>
      <c r="E2293" s="148"/>
      <c r="F2293" s="148"/>
    </row>
    <row r="2294" spans="1:6">
      <c r="A2294" s="129"/>
      <c r="B2294" s="225"/>
      <c r="C2294" s="129"/>
      <c r="D2294" s="129"/>
      <c r="E2294" s="148"/>
      <c r="F2294" s="148"/>
    </row>
    <row r="2295" spans="1:6">
      <c r="A2295" s="129"/>
      <c r="B2295" s="225"/>
      <c r="C2295" s="129"/>
      <c r="D2295" s="129"/>
      <c r="E2295" s="148"/>
      <c r="F2295" s="148"/>
    </row>
    <row r="2296" spans="1:6">
      <c r="A2296" s="129"/>
      <c r="B2296" s="225"/>
      <c r="C2296" s="129"/>
      <c r="D2296" s="129"/>
      <c r="E2296" s="148"/>
      <c r="F2296" s="148"/>
    </row>
    <row r="2297" spans="1:6">
      <c r="A2297" s="129"/>
      <c r="B2297" s="225"/>
      <c r="C2297" s="129"/>
      <c r="D2297" s="129"/>
      <c r="E2297" s="148"/>
      <c r="F2297" s="148"/>
    </row>
    <row r="2298" spans="1:6">
      <c r="A2298" s="129"/>
      <c r="B2298" s="225"/>
      <c r="C2298" s="129"/>
      <c r="D2298" s="129"/>
      <c r="E2298" s="148"/>
      <c r="F2298" s="148"/>
    </row>
    <row r="2299" spans="1:6">
      <c r="A2299" s="129"/>
      <c r="B2299" s="225"/>
      <c r="C2299" s="129"/>
      <c r="D2299" s="129"/>
      <c r="E2299" s="148"/>
      <c r="F2299" s="148"/>
    </row>
    <row r="2300" spans="1:6">
      <c r="A2300" s="129"/>
      <c r="B2300" s="225"/>
      <c r="C2300" s="129"/>
      <c r="D2300" s="129"/>
      <c r="E2300" s="148"/>
      <c r="F2300" s="148"/>
    </row>
    <row r="2301" spans="1:6">
      <c r="A2301" s="129"/>
      <c r="B2301" s="225"/>
      <c r="C2301" s="129"/>
      <c r="D2301" s="129"/>
      <c r="E2301" s="148"/>
      <c r="F2301" s="148"/>
    </row>
    <row r="2302" spans="1:6">
      <c r="A2302" s="129"/>
      <c r="B2302" s="225"/>
      <c r="C2302" s="129"/>
      <c r="D2302" s="129"/>
      <c r="E2302" s="148"/>
      <c r="F2302" s="148"/>
    </row>
    <row r="2303" spans="1:6">
      <c r="A2303" s="129"/>
      <c r="B2303" s="225"/>
      <c r="C2303" s="129"/>
      <c r="D2303" s="129"/>
      <c r="E2303" s="148"/>
      <c r="F2303" s="148"/>
    </row>
    <row r="2304" spans="1:6">
      <c r="A2304" s="129"/>
      <c r="B2304" s="225"/>
      <c r="C2304" s="129"/>
      <c r="D2304" s="129"/>
      <c r="E2304" s="148"/>
      <c r="F2304" s="148"/>
    </row>
    <row r="2305" spans="1:6">
      <c r="A2305" s="129"/>
      <c r="B2305" s="225"/>
      <c r="C2305" s="129"/>
      <c r="D2305" s="129"/>
      <c r="E2305" s="148"/>
      <c r="F2305" s="148"/>
    </row>
    <row r="2306" spans="1:6">
      <c r="A2306" s="129"/>
      <c r="B2306" s="225"/>
      <c r="C2306" s="129"/>
      <c r="D2306" s="129"/>
      <c r="E2306" s="148"/>
      <c r="F2306" s="148"/>
    </row>
    <row r="2307" spans="1:6">
      <c r="A2307" s="129"/>
      <c r="B2307" s="225"/>
      <c r="C2307" s="129"/>
      <c r="D2307" s="129"/>
      <c r="E2307" s="148"/>
      <c r="F2307" s="148"/>
    </row>
    <row r="2308" spans="1:6">
      <c r="A2308" s="129"/>
      <c r="B2308" s="225"/>
      <c r="C2308" s="129"/>
      <c r="D2308" s="129"/>
      <c r="E2308" s="148"/>
      <c r="F2308" s="148"/>
    </row>
    <row r="2309" spans="1:6">
      <c r="A2309" s="129"/>
      <c r="B2309" s="225"/>
      <c r="C2309" s="129"/>
      <c r="D2309" s="129"/>
      <c r="E2309" s="148"/>
      <c r="F2309" s="148"/>
    </row>
    <row r="2310" spans="1:6">
      <c r="A2310" s="129"/>
      <c r="B2310" s="225"/>
      <c r="C2310" s="129"/>
      <c r="D2310" s="129"/>
      <c r="E2310" s="148"/>
      <c r="F2310" s="148"/>
    </row>
    <row r="2311" spans="1:6">
      <c r="A2311" s="129"/>
      <c r="B2311" s="225"/>
      <c r="C2311" s="129"/>
      <c r="D2311" s="129"/>
      <c r="E2311" s="148"/>
      <c r="F2311" s="148"/>
    </row>
    <row r="2312" spans="1:6">
      <c r="A2312" s="129"/>
      <c r="B2312" s="225"/>
      <c r="C2312" s="129"/>
      <c r="D2312" s="129"/>
      <c r="E2312" s="148"/>
      <c r="F2312" s="148"/>
    </row>
    <row r="2313" spans="1:6">
      <c r="A2313" s="129"/>
      <c r="B2313" s="225"/>
      <c r="C2313" s="129"/>
      <c r="D2313" s="129"/>
      <c r="E2313" s="148"/>
      <c r="F2313" s="148"/>
    </row>
    <row r="2314" spans="1:6">
      <c r="A2314" s="129"/>
      <c r="B2314" s="225"/>
      <c r="C2314" s="129"/>
      <c r="D2314" s="129"/>
      <c r="E2314" s="148"/>
      <c r="F2314" s="148"/>
    </row>
    <row r="2315" spans="1:6">
      <c r="A2315" s="129"/>
      <c r="B2315" s="225"/>
      <c r="C2315" s="129"/>
      <c r="D2315" s="129"/>
      <c r="E2315" s="148"/>
      <c r="F2315" s="148"/>
    </row>
    <row r="2316" spans="1:6">
      <c r="A2316" s="129"/>
      <c r="B2316" s="225"/>
      <c r="C2316" s="129"/>
      <c r="D2316" s="129"/>
      <c r="E2316" s="148"/>
      <c r="F2316" s="148"/>
    </row>
    <row r="2317" spans="1:6">
      <c r="A2317" s="129"/>
      <c r="B2317" s="225"/>
      <c r="C2317" s="129"/>
      <c r="D2317" s="129"/>
      <c r="E2317" s="148"/>
      <c r="F2317" s="148"/>
    </row>
    <row r="2318" spans="1:6">
      <c r="A2318" s="129"/>
      <c r="B2318" s="225"/>
      <c r="C2318" s="129"/>
      <c r="D2318" s="129"/>
      <c r="E2318" s="148"/>
      <c r="F2318" s="148"/>
    </row>
    <row r="2319" spans="1:6">
      <c r="A2319" s="129"/>
      <c r="B2319" s="225"/>
      <c r="C2319" s="129"/>
      <c r="D2319" s="129"/>
      <c r="E2319" s="148"/>
      <c r="F2319" s="148"/>
    </row>
    <row r="2320" spans="1:6">
      <c r="A2320" s="129"/>
      <c r="B2320" s="225"/>
      <c r="C2320" s="129"/>
      <c r="D2320" s="129"/>
      <c r="E2320" s="148"/>
      <c r="F2320" s="148"/>
    </row>
    <row r="2321" spans="1:6">
      <c r="A2321" s="129"/>
      <c r="B2321" s="225"/>
      <c r="C2321" s="129"/>
      <c r="D2321" s="129"/>
      <c r="E2321" s="148"/>
      <c r="F2321" s="148"/>
    </row>
    <row r="2322" spans="1:6">
      <c r="A2322" s="129"/>
      <c r="B2322" s="225"/>
      <c r="C2322" s="129"/>
      <c r="D2322" s="129"/>
      <c r="E2322" s="148"/>
      <c r="F2322" s="148"/>
    </row>
    <row r="2323" spans="1:6">
      <c r="A2323" s="129"/>
      <c r="B2323" s="225"/>
      <c r="C2323" s="129"/>
      <c r="D2323" s="129"/>
      <c r="E2323" s="148"/>
      <c r="F2323" s="148"/>
    </row>
    <row r="2324" spans="1:6">
      <c r="A2324" s="129"/>
      <c r="B2324" s="225"/>
      <c r="C2324" s="129"/>
      <c r="D2324" s="129"/>
      <c r="E2324" s="148"/>
      <c r="F2324" s="148"/>
    </row>
    <row r="2325" spans="1:6">
      <c r="A2325" s="129"/>
      <c r="B2325" s="225"/>
      <c r="C2325" s="129"/>
      <c r="D2325" s="129"/>
      <c r="E2325" s="148"/>
      <c r="F2325" s="148"/>
    </row>
    <row r="2326" spans="1:6">
      <c r="A2326" s="129"/>
      <c r="B2326" s="225"/>
      <c r="C2326" s="129"/>
      <c r="D2326" s="129"/>
      <c r="E2326" s="148"/>
      <c r="F2326" s="148"/>
    </row>
    <row r="2327" spans="1:6">
      <c r="A2327" s="129"/>
      <c r="B2327" s="225"/>
      <c r="C2327" s="129"/>
      <c r="D2327" s="129"/>
      <c r="E2327" s="148"/>
      <c r="F2327" s="148"/>
    </row>
    <row r="2328" spans="1:6">
      <c r="A2328" s="129"/>
      <c r="B2328" s="225"/>
      <c r="C2328" s="129"/>
      <c r="D2328" s="129"/>
      <c r="E2328" s="148"/>
      <c r="F2328" s="148"/>
    </row>
    <row r="2329" spans="1:6">
      <c r="A2329" s="129"/>
      <c r="B2329" s="225"/>
      <c r="C2329" s="129"/>
      <c r="D2329" s="129"/>
      <c r="E2329" s="148"/>
      <c r="F2329" s="148"/>
    </row>
    <row r="2330" spans="1:6">
      <c r="A2330" s="129"/>
      <c r="B2330" s="225"/>
      <c r="C2330" s="129"/>
      <c r="D2330" s="129"/>
      <c r="E2330" s="148"/>
      <c r="F2330" s="148"/>
    </row>
    <row r="2331" spans="1:6">
      <c r="A2331" s="129"/>
      <c r="B2331" s="225"/>
      <c r="C2331" s="129"/>
      <c r="D2331" s="129"/>
      <c r="E2331" s="148"/>
      <c r="F2331" s="148"/>
    </row>
    <row r="2332" spans="1:6">
      <c r="A2332" s="129"/>
      <c r="B2332" s="225"/>
      <c r="C2332" s="129"/>
      <c r="D2332" s="129"/>
      <c r="E2332" s="148"/>
      <c r="F2332" s="148"/>
    </row>
    <row r="2333" spans="1:6">
      <c r="A2333" s="129"/>
      <c r="B2333" s="225"/>
      <c r="C2333" s="129"/>
      <c r="D2333" s="129"/>
      <c r="E2333" s="148"/>
      <c r="F2333" s="148"/>
    </row>
    <row r="2334" spans="1:6">
      <c r="A2334" s="129"/>
      <c r="B2334" s="225"/>
      <c r="C2334" s="129"/>
      <c r="D2334" s="129"/>
      <c r="E2334" s="148"/>
      <c r="F2334" s="148"/>
    </row>
    <row r="2335" spans="1:6">
      <c r="A2335" s="129"/>
      <c r="B2335" s="225"/>
      <c r="C2335" s="129"/>
      <c r="D2335" s="129"/>
      <c r="E2335" s="148"/>
      <c r="F2335" s="148"/>
    </row>
    <row r="2336" spans="1:6">
      <c r="A2336" s="129"/>
      <c r="B2336" s="225"/>
      <c r="C2336" s="129"/>
      <c r="D2336" s="129"/>
      <c r="E2336" s="148"/>
      <c r="F2336" s="148"/>
    </row>
    <row r="2337" spans="1:6">
      <c r="A2337" s="129"/>
      <c r="B2337" s="225"/>
      <c r="C2337" s="129"/>
      <c r="D2337" s="129"/>
      <c r="E2337" s="148"/>
      <c r="F2337" s="148"/>
    </row>
    <row r="2338" spans="1:6">
      <c r="A2338" s="129"/>
      <c r="B2338" s="225"/>
      <c r="C2338" s="129"/>
      <c r="D2338" s="129"/>
      <c r="E2338" s="148"/>
      <c r="F2338" s="148"/>
    </row>
    <row r="2339" spans="1:6">
      <c r="A2339" s="129"/>
      <c r="B2339" s="225"/>
      <c r="C2339" s="129"/>
      <c r="D2339" s="129"/>
      <c r="E2339" s="148"/>
      <c r="F2339" s="148"/>
    </row>
    <row r="2340" spans="1:6">
      <c r="A2340" s="129"/>
      <c r="B2340" s="225"/>
      <c r="C2340" s="129"/>
      <c r="D2340" s="129"/>
      <c r="E2340" s="148"/>
      <c r="F2340" s="148"/>
    </row>
    <row r="2341" spans="1:6">
      <c r="A2341" s="129"/>
      <c r="B2341" s="225"/>
      <c r="C2341" s="129"/>
      <c r="D2341" s="129"/>
      <c r="E2341" s="148"/>
      <c r="F2341" s="148"/>
    </row>
    <row r="2342" spans="1:6">
      <c r="A2342" s="129"/>
      <c r="B2342" s="225"/>
      <c r="C2342" s="129"/>
      <c r="D2342" s="129"/>
      <c r="E2342" s="148"/>
      <c r="F2342" s="148"/>
    </row>
    <row r="2343" spans="1:6">
      <c r="A2343" s="129"/>
      <c r="B2343" s="225"/>
      <c r="C2343" s="129"/>
      <c r="D2343" s="129"/>
      <c r="E2343" s="148"/>
      <c r="F2343" s="148"/>
    </row>
    <row r="2344" spans="1:6">
      <c r="A2344" s="129"/>
      <c r="B2344" s="225"/>
      <c r="C2344" s="129"/>
      <c r="D2344" s="129"/>
      <c r="E2344" s="148"/>
      <c r="F2344" s="148"/>
    </row>
    <row r="2345" spans="1:6">
      <c r="A2345" s="129"/>
      <c r="B2345" s="225"/>
      <c r="C2345" s="129"/>
      <c r="D2345" s="129"/>
      <c r="E2345" s="148"/>
      <c r="F2345" s="148"/>
    </row>
    <row r="2346" spans="1:6">
      <c r="A2346" s="129"/>
      <c r="B2346" s="225"/>
      <c r="C2346" s="129"/>
      <c r="D2346" s="129"/>
      <c r="E2346" s="148"/>
      <c r="F2346" s="148"/>
    </row>
    <row r="2347" spans="1:6">
      <c r="A2347" s="129"/>
      <c r="B2347" s="225"/>
      <c r="C2347" s="129"/>
      <c r="D2347" s="129"/>
      <c r="E2347" s="148"/>
      <c r="F2347" s="148"/>
    </row>
    <row r="2348" spans="1:6">
      <c r="A2348" s="129"/>
      <c r="B2348" s="225"/>
      <c r="C2348" s="129"/>
      <c r="D2348" s="129"/>
      <c r="E2348" s="148"/>
      <c r="F2348" s="148"/>
    </row>
    <row r="2349" spans="1:6">
      <c r="A2349" s="129"/>
      <c r="B2349" s="225"/>
      <c r="C2349" s="129"/>
      <c r="D2349" s="129"/>
      <c r="E2349" s="148"/>
      <c r="F2349" s="148"/>
    </row>
    <row r="2350" spans="1:6">
      <c r="A2350" s="129"/>
      <c r="B2350" s="225"/>
      <c r="C2350" s="129"/>
      <c r="D2350" s="129"/>
      <c r="E2350" s="148"/>
      <c r="F2350" s="148"/>
    </row>
    <row r="2351" spans="1:6">
      <c r="A2351" s="129"/>
      <c r="B2351" s="225"/>
      <c r="C2351" s="129"/>
      <c r="D2351" s="129"/>
      <c r="E2351" s="148"/>
      <c r="F2351" s="148"/>
    </row>
    <row r="2352" spans="1:6">
      <c r="A2352" s="129"/>
      <c r="B2352" s="225"/>
      <c r="C2352" s="129"/>
      <c r="D2352" s="129"/>
      <c r="E2352" s="148"/>
      <c r="F2352" s="148"/>
    </row>
    <row r="2353" spans="1:6">
      <c r="A2353" s="129"/>
      <c r="B2353" s="225"/>
      <c r="C2353" s="129"/>
      <c r="D2353" s="129"/>
      <c r="E2353" s="148"/>
      <c r="F2353" s="148"/>
    </row>
    <row r="2354" spans="1:6">
      <c r="A2354" s="129"/>
      <c r="B2354" s="225"/>
      <c r="C2354" s="129"/>
      <c r="D2354" s="129"/>
      <c r="E2354" s="148"/>
      <c r="F2354" s="148"/>
    </row>
    <row r="2355" spans="1:6">
      <c r="A2355" s="129"/>
      <c r="B2355" s="225"/>
      <c r="C2355" s="129"/>
      <c r="D2355" s="129"/>
      <c r="E2355" s="148"/>
      <c r="F2355" s="148"/>
    </row>
    <row r="2356" spans="1:6">
      <c r="A2356" s="129"/>
      <c r="B2356" s="225"/>
      <c r="C2356" s="129"/>
      <c r="D2356" s="129"/>
      <c r="E2356" s="148"/>
      <c r="F2356" s="148"/>
    </row>
    <row r="2357" spans="1:6">
      <c r="A2357" s="129"/>
      <c r="B2357" s="225"/>
      <c r="C2357" s="129"/>
      <c r="D2357" s="129"/>
      <c r="E2357" s="148"/>
      <c r="F2357" s="148"/>
    </row>
    <row r="2358" spans="1:6">
      <c r="A2358" s="129"/>
      <c r="B2358" s="225"/>
      <c r="C2358" s="129"/>
      <c r="D2358" s="129"/>
      <c r="E2358" s="148"/>
      <c r="F2358" s="148"/>
    </row>
    <row r="2359" spans="1:6">
      <c r="A2359" s="129"/>
      <c r="B2359" s="225"/>
      <c r="C2359" s="129"/>
      <c r="D2359" s="129"/>
      <c r="E2359" s="148"/>
      <c r="F2359" s="148"/>
    </row>
    <row r="2360" spans="1:6">
      <c r="A2360" s="129"/>
      <c r="B2360" s="225"/>
      <c r="C2360" s="129"/>
      <c r="D2360" s="129"/>
      <c r="E2360" s="148"/>
      <c r="F2360" s="148"/>
    </row>
    <row r="2361" spans="1:6">
      <c r="A2361" s="129"/>
      <c r="B2361" s="225"/>
      <c r="C2361" s="129"/>
      <c r="D2361" s="129"/>
      <c r="E2361" s="148"/>
      <c r="F2361" s="148"/>
    </row>
    <row r="2362" spans="1:6">
      <c r="A2362" s="129"/>
      <c r="B2362" s="225"/>
      <c r="C2362" s="129"/>
      <c r="D2362" s="129"/>
      <c r="E2362" s="148"/>
      <c r="F2362" s="148"/>
    </row>
    <row r="2363" spans="1:6">
      <c r="A2363" s="129"/>
      <c r="B2363" s="225"/>
      <c r="C2363" s="129"/>
      <c r="D2363" s="129"/>
      <c r="E2363" s="148"/>
      <c r="F2363" s="148"/>
    </row>
    <row r="2364" spans="1:6">
      <c r="A2364" s="129"/>
      <c r="B2364" s="225"/>
      <c r="C2364" s="129"/>
      <c r="D2364" s="129"/>
      <c r="E2364" s="148"/>
      <c r="F2364" s="148"/>
    </row>
    <row r="2365" spans="1:6">
      <c r="A2365" s="129"/>
      <c r="B2365" s="225"/>
      <c r="C2365" s="129"/>
      <c r="D2365" s="129"/>
      <c r="E2365" s="148"/>
      <c r="F2365" s="148"/>
    </row>
    <row r="2366" spans="1:6">
      <c r="A2366" s="129"/>
      <c r="B2366" s="225"/>
      <c r="C2366" s="129"/>
      <c r="D2366" s="129"/>
      <c r="E2366" s="148"/>
      <c r="F2366" s="148"/>
    </row>
    <row r="2367" spans="1:6">
      <c r="A2367" s="129"/>
      <c r="B2367" s="225"/>
      <c r="C2367" s="129"/>
      <c r="D2367" s="129"/>
      <c r="E2367" s="148"/>
      <c r="F2367" s="148"/>
    </row>
    <row r="2368" spans="1:6">
      <c r="A2368" s="129"/>
      <c r="B2368" s="225"/>
      <c r="C2368" s="129"/>
      <c r="D2368" s="129"/>
      <c r="E2368" s="148"/>
      <c r="F2368" s="148"/>
    </row>
    <row r="2369" spans="1:6">
      <c r="A2369" s="129"/>
      <c r="B2369" s="225"/>
      <c r="C2369" s="129"/>
      <c r="D2369" s="129"/>
      <c r="E2369" s="148"/>
      <c r="F2369" s="148"/>
    </row>
    <row r="2370" spans="1:6">
      <c r="A2370" s="129"/>
      <c r="B2370" s="225"/>
      <c r="C2370" s="129"/>
      <c r="D2370" s="129"/>
      <c r="E2370" s="148"/>
      <c r="F2370" s="148"/>
    </row>
    <row r="2371" spans="1:6">
      <c r="A2371" s="129"/>
      <c r="B2371" s="225"/>
      <c r="C2371" s="129"/>
      <c r="D2371" s="129"/>
      <c r="E2371" s="148"/>
      <c r="F2371" s="148"/>
    </row>
    <row r="2372" spans="1:6">
      <c r="A2372" s="129"/>
      <c r="B2372" s="225"/>
      <c r="C2372" s="129"/>
      <c r="D2372" s="129"/>
      <c r="E2372" s="148"/>
      <c r="F2372" s="148"/>
    </row>
    <row r="2373" spans="1:6">
      <c r="A2373" s="129"/>
      <c r="B2373" s="225"/>
      <c r="C2373" s="129"/>
      <c r="D2373" s="129"/>
      <c r="E2373" s="148"/>
      <c r="F2373" s="148"/>
    </row>
    <row r="2374" spans="1:6">
      <c r="A2374" s="129"/>
      <c r="B2374" s="225"/>
      <c r="C2374" s="129"/>
      <c r="D2374" s="129"/>
      <c r="E2374" s="148"/>
      <c r="F2374" s="148"/>
    </row>
    <row r="2375" spans="1:6">
      <c r="A2375" s="129"/>
      <c r="B2375" s="225"/>
      <c r="C2375" s="129"/>
      <c r="D2375" s="129"/>
      <c r="E2375" s="148"/>
      <c r="F2375" s="148"/>
    </row>
    <row r="2376" spans="1:6">
      <c r="A2376" s="129"/>
      <c r="B2376" s="225"/>
      <c r="C2376" s="129"/>
      <c r="D2376" s="129"/>
      <c r="E2376" s="148"/>
      <c r="F2376" s="148"/>
    </row>
    <row r="2377" spans="1:6">
      <c r="A2377" s="129"/>
      <c r="B2377" s="225"/>
      <c r="C2377" s="129"/>
      <c r="D2377" s="129"/>
      <c r="E2377" s="148"/>
      <c r="F2377" s="148"/>
    </row>
    <row r="2378" spans="1:6">
      <c r="A2378" s="129"/>
      <c r="B2378" s="225"/>
      <c r="C2378" s="129"/>
      <c r="D2378" s="129"/>
      <c r="E2378" s="148"/>
      <c r="F2378" s="148"/>
    </row>
    <row r="2379" spans="1:6">
      <c r="A2379" s="129"/>
      <c r="B2379" s="225"/>
      <c r="C2379" s="129"/>
      <c r="D2379" s="129"/>
      <c r="E2379" s="148"/>
      <c r="F2379" s="148"/>
    </row>
    <row r="2380" spans="1:6">
      <c r="A2380" s="129"/>
      <c r="B2380" s="225"/>
      <c r="C2380" s="129"/>
      <c r="D2380" s="129"/>
      <c r="E2380" s="148"/>
      <c r="F2380" s="148"/>
    </row>
    <row r="2381" spans="1:6">
      <c r="A2381" s="129"/>
      <c r="B2381" s="225"/>
      <c r="C2381" s="129"/>
      <c r="D2381" s="129"/>
      <c r="E2381" s="148"/>
      <c r="F2381" s="148"/>
    </row>
    <row r="2382" spans="1:6">
      <c r="A2382" s="129"/>
      <c r="B2382" s="225"/>
      <c r="C2382" s="129"/>
      <c r="D2382" s="129"/>
      <c r="E2382" s="148"/>
      <c r="F2382" s="148"/>
    </row>
    <row r="2383" spans="1:6">
      <c r="A2383" s="129"/>
      <c r="B2383" s="225"/>
      <c r="C2383" s="129"/>
      <c r="D2383" s="129"/>
      <c r="E2383" s="148"/>
      <c r="F2383" s="148"/>
    </row>
    <row r="2384" spans="1:6">
      <c r="A2384" s="129"/>
      <c r="B2384" s="225"/>
      <c r="C2384" s="129"/>
      <c r="D2384" s="129"/>
      <c r="E2384" s="148"/>
      <c r="F2384" s="148"/>
    </row>
    <row r="2385" spans="1:6">
      <c r="A2385" s="129"/>
      <c r="B2385" s="225"/>
      <c r="C2385" s="129"/>
      <c r="D2385" s="129"/>
      <c r="E2385" s="148"/>
      <c r="F2385" s="148"/>
    </row>
    <row r="2386" spans="1:6">
      <c r="A2386" s="129"/>
      <c r="B2386" s="225"/>
      <c r="C2386" s="129"/>
      <c r="D2386" s="129"/>
      <c r="E2386" s="148"/>
      <c r="F2386" s="148"/>
    </row>
    <row r="2387" spans="1:6">
      <c r="A2387" s="129"/>
      <c r="B2387" s="225"/>
      <c r="C2387" s="129"/>
      <c r="D2387" s="129"/>
      <c r="E2387" s="148"/>
      <c r="F2387" s="148"/>
    </row>
    <row r="2388" spans="1:6">
      <c r="A2388" s="129"/>
      <c r="B2388" s="225"/>
      <c r="C2388" s="129"/>
      <c r="D2388" s="129"/>
      <c r="E2388" s="148"/>
      <c r="F2388" s="148"/>
    </row>
    <row r="2389" spans="1:6">
      <c r="A2389" s="129"/>
      <c r="B2389" s="225"/>
      <c r="C2389" s="129"/>
      <c r="D2389" s="129"/>
      <c r="E2389" s="148"/>
      <c r="F2389" s="148"/>
    </row>
    <row r="2390" spans="1:6">
      <c r="A2390" s="129"/>
      <c r="B2390" s="225"/>
      <c r="C2390" s="129"/>
      <c r="D2390" s="129"/>
      <c r="E2390" s="148"/>
      <c r="F2390" s="148"/>
    </row>
    <row r="2391" spans="1:6">
      <c r="A2391" s="129"/>
      <c r="B2391" s="225"/>
      <c r="C2391" s="129"/>
      <c r="D2391" s="129"/>
      <c r="E2391" s="148"/>
      <c r="F2391" s="148"/>
    </row>
    <row r="2392" spans="1:6">
      <c r="A2392" s="129"/>
      <c r="B2392" s="225"/>
      <c r="C2392" s="129"/>
      <c r="D2392" s="129"/>
      <c r="E2392" s="148"/>
      <c r="F2392" s="148"/>
    </row>
    <row r="2393" spans="1:6">
      <c r="A2393" s="129"/>
      <c r="B2393" s="225"/>
      <c r="C2393" s="129"/>
      <c r="D2393" s="129"/>
      <c r="E2393" s="148"/>
      <c r="F2393" s="148"/>
    </row>
    <row r="2394" spans="1:6">
      <c r="A2394" s="129"/>
      <c r="B2394" s="225"/>
      <c r="C2394" s="129"/>
      <c r="D2394" s="129"/>
      <c r="E2394" s="148"/>
      <c r="F2394" s="148"/>
    </row>
    <row r="2395" spans="1:6">
      <c r="A2395" s="129"/>
      <c r="B2395" s="225"/>
      <c r="C2395" s="129"/>
      <c r="D2395" s="129"/>
      <c r="E2395" s="148"/>
      <c r="F2395" s="148"/>
    </row>
    <row r="2396" spans="1:6">
      <c r="A2396" s="129"/>
      <c r="B2396" s="225"/>
      <c r="C2396" s="129"/>
      <c r="D2396" s="129"/>
      <c r="E2396" s="148"/>
      <c r="F2396" s="148"/>
    </row>
    <row r="2397" spans="1:6">
      <c r="A2397" s="129"/>
      <c r="B2397" s="225"/>
      <c r="C2397" s="129"/>
      <c r="D2397" s="129"/>
      <c r="E2397" s="148"/>
      <c r="F2397" s="148"/>
    </row>
    <row r="2398" spans="1:6">
      <c r="A2398" s="129"/>
      <c r="B2398" s="225"/>
      <c r="C2398" s="129"/>
      <c r="D2398" s="129"/>
      <c r="E2398" s="148"/>
      <c r="F2398" s="148"/>
    </row>
    <row r="2399" spans="1:6">
      <c r="A2399" s="129"/>
      <c r="B2399" s="225"/>
      <c r="C2399" s="129"/>
      <c r="D2399" s="129"/>
      <c r="E2399" s="148"/>
      <c r="F2399" s="148"/>
    </row>
    <row r="2400" spans="1:6">
      <c r="A2400" s="129"/>
      <c r="B2400" s="225"/>
      <c r="C2400" s="129"/>
      <c r="D2400" s="129"/>
      <c r="E2400" s="148"/>
      <c r="F2400" s="148"/>
    </row>
    <row r="2401" spans="1:6">
      <c r="A2401" s="129"/>
      <c r="B2401" s="225"/>
      <c r="C2401" s="129"/>
      <c r="D2401" s="129"/>
      <c r="E2401" s="148"/>
      <c r="F2401" s="148"/>
    </row>
    <row r="2402" spans="1:6">
      <c r="A2402" s="129"/>
      <c r="B2402" s="225"/>
      <c r="C2402" s="129"/>
      <c r="D2402" s="129"/>
      <c r="E2402" s="148"/>
      <c r="F2402" s="148"/>
    </row>
    <row r="2403" spans="1:6">
      <c r="A2403" s="129"/>
      <c r="B2403" s="225"/>
      <c r="C2403" s="129"/>
      <c r="D2403" s="129"/>
      <c r="E2403" s="148"/>
      <c r="F2403" s="148"/>
    </row>
    <row r="2404" spans="1:6">
      <c r="A2404" s="129"/>
      <c r="B2404" s="225"/>
      <c r="C2404" s="129"/>
      <c r="D2404" s="129"/>
      <c r="E2404" s="148"/>
      <c r="F2404" s="148"/>
    </row>
    <row r="2405" spans="1:6">
      <c r="A2405" s="129"/>
      <c r="B2405" s="225"/>
      <c r="C2405" s="129"/>
      <c r="D2405" s="129"/>
      <c r="E2405" s="148"/>
      <c r="F2405" s="148"/>
    </row>
    <row r="2406" spans="1:6">
      <c r="A2406" s="129"/>
      <c r="B2406" s="225"/>
      <c r="C2406" s="129"/>
      <c r="D2406" s="129"/>
      <c r="E2406" s="148"/>
      <c r="F2406" s="148"/>
    </row>
    <row r="2407" spans="1:6">
      <c r="A2407" s="129"/>
      <c r="B2407" s="225"/>
      <c r="C2407" s="129"/>
      <c r="D2407" s="129"/>
      <c r="E2407" s="148"/>
      <c r="F2407" s="148"/>
    </row>
    <row r="2408" spans="1:6">
      <c r="A2408" s="129"/>
      <c r="B2408" s="225"/>
      <c r="C2408" s="129"/>
      <c r="D2408" s="129"/>
      <c r="E2408" s="148"/>
      <c r="F2408" s="148"/>
    </row>
    <row r="2409" spans="1:6">
      <c r="A2409" s="129"/>
      <c r="B2409" s="225"/>
      <c r="C2409" s="129"/>
      <c r="D2409" s="129"/>
      <c r="E2409" s="148"/>
      <c r="F2409" s="148"/>
    </row>
    <row r="2410" spans="1:6">
      <c r="A2410" s="129"/>
      <c r="B2410" s="225"/>
      <c r="C2410" s="129"/>
      <c r="D2410" s="129"/>
      <c r="E2410" s="148"/>
      <c r="F2410" s="148"/>
    </row>
    <row r="2411" spans="1:6">
      <c r="A2411" s="129"/>
      <c r="B2411" s="225"/>
      <c r="C2411" s="129"/>
      <c r="D2411" s="129"/>
      <c r="E2411" s="148"/>
      <c r="F2411" s="148"/>
    </row>
    <row r="2412" spans="1:6">
      <c r="A2412" s="129"/>
      <c r="B2412" s="225"/>
      <c r="C2412" s="129"/>
      <c r="D2412" s="129"/>
      <c r="E2412" s="148"/>
      <c r="F2412" s="148"/>
    </row>
    <row r="2413" spans="1:6">
      <c r="A2413" s="129"/>
      <c r="B2413" s="225"/>
      <c r="C2413" s="129"/>
      <c r="D2413" s="129"/>
      <c r="E2413" s="148"/>
      <c r="F2413" s="148"/>
    </row>
    <row r="2414" spans="1:6">
      <c r="A2414" s="129"/>
      <c r="B2414" s="225"/>
      <c r="C2414" s="129"/>
      <c r="D2414" s="129"/>
      <c r="E2414" s="148"/>
      <c r="F2414" s="148"/>
    </row>
    <row r="2415" spans="1:6">
      <c r="A2415" s="129"/>
      <c r="B2415" s="225"/>
      <c r="C2415" s="129"/>
      <c r="D2415" s="129"/>
      <c r="E2415" s="148"/>
      <c r="F2415" s="148"/>
    </row>
    <row r="2416" spans="1:6">
      <c r="A2416" s="129"/>
      <c r="B2416" s="225"/>
      <c r="C2416" s="129"/>
      <c r="D2416" s="129"/>
      <c r="E2416" s="148"/>
      <c r="F2416" s="148"/>
    </row>
    <row r="2417" spans="1:6">
      <c r="A2417" s="129"/>
      <c r="B2417" s="225"/>
      <c r="C2417" s="129"/>
      <c r="D2417" s="129"/>
      <c r="E2417" s="148"/>
      <c r="F2417" s="148"/>
    </row>
    <row r="2418" spans="1:6">
      <c r="A2418" s="129"/>
      <c r="B2418" s="225"/>
      <c r="C2418" s="129"/>
      <c r="D2418" s="129"/>
      <c r="E2418" s="148"/>
      <c r="F2418" s="148"/>
    </row>
    <row r="2419" spans="1:6">
      <c r="A2419" s="129"/>
      <c r="B2419" s="225"/>
      <c r="C2419" s="129"/>
      <c r="D2419" s="129"/>
      <c r="E2419" s="148"/>
      <c r="F2419" s="148"/>
    </row>
    <row r="2420" spans="1:6">
      <c r="A2420" s="129"/>
      <c r="B2420" s="225"/>
      <c r="C2420" s="129"/>
      <c r="D2420" s="129"/>
      <c r="E2420" s="148"/>
      <c r="F2420" s="148"/>
    </row>
    <row r="2421" spans="1:6">
      <c r="A2421" s="129"/>
      <c r="B2421" s="225"/>
      <c r="C2421" s="129"/>
      <c r="D2421" s="129"/>
      <c r="E2421" s="148"/>
      <c r="F2421" s="148"/>
    </row>
    <row r="2422" spans="1:6">
      <c r="A2422" s="129"/>
      <c r="B2422" s="225"/>
      <c r="C2422" s="129"/>
      <c r="D2422" s="129"/>
      <c r="E2422" s="148"/>
      <c r="F2422" s="148"/>
    </row>
    <row r="2423" spans="1:6">
      <c r="A2423" s="129"/>
      <c r="B2423" s="225"/>
      <c r="C2423" s="129"/>
      <c r="D2423" s="129"/>
      <c r="E2423" s="148"/>
      <c r="F2423" s="148"/>
    </row>
    <row r="2424" spans="1:6">
      <c r="A2424" s="129"/>
      <c r="B2424" s="225"/>
      <c r="C2424" s="129"/>
      <c r="D2424" s="129"/>
      <c r="E2424" s="148"/>
      <c r="F2424" s="148"/>
    </row>
    <row r="2425" spans="1:6">
      <c r="A2425" s="129"/>
      <c r="B2425" s="225"/>
      <c r="C2425" s="129"/>
      <c r="D2425" s="129"/>
      <c r="E2425" s="148"/>
      <c r="F2425" s="148"/>
    </row>
    <row r="2426" spans="1:6">
      <c r="A2426" s="129"/>
      <c r="B2426" s="225"/>
      <c r="C2426" s="129"/>
      <c r="D2426" s="129"/>
      <c r="E2426" s="148"/>
      <c r="F2426" s="148"/>
    </row>
    <row r="2427" spans="1:6">
      <c r="A2427" s="129"/>
      <c r="B2427" s="225"/>
      <c r="C2427" s="129"/>
      <c r="D2427" s="129"/>
      <c r="E2427" s="148"/>
      <c r="F2427" s="148"/>
    </row>
    <row r="2428" spans="1:6">
      <c r="A2428" s="129"/>
      <c r="B2428" s="225"/>
      <c r="C2428" s="129"/>
      <c r="D2428" s="129"/>
      <c r="E2428" s="148"/>
      <c r="F2428" s="148"/>
    </row>
    <row r="2429" spans="1:6">
      <c r="A2429" s="129"/>
      <c r="B2429" s="225"/>
      <c r="C2429" s="129"/>
      <c r="D2429" s="129"/>
      <c r="E2429" s="148"/>
      <c r="F2429" s="148"/>
    </row>
    <row r="2430" spans="1:6">
      <c r="A2430" s="129"/>
      <c r="B2430" s="225"/>
      <c r="C2430" s="129"/>
      <c r="D2430" s="129"/>
      <c r="E2430" s="148"/>
      <c r="F2430" s="148"/>
    </row>
    <row r="2431" spans="1:6">
      <c r="A2431" s="129"/>
      <c r="B2431" s="225"/>
      <c r="C2431" s="129"/>
      <c r="D2431" s="129"/>
      <c r="E2431" s="148"/>
      <c r="F2431" s="148"/>
    </row>
    <row r="2432" spans="1:6">
      <c r="A2432" s="129"/>
      <c r="B2432" s="225"/>
      <c r="C2432" s="129"/>
      <c r="D2432" s="129"/>
      <c r="E2432" s="148"/>
      <c r="F2432" s="148"/>
    </row>
    <row r="2433" spans="1:6">
      <c r="A2433" s="129"/>
      <c r="B2433" s="225"/>
      <c r="C2433" s="129"/>
      <c r="D2433" s="129"/>
      <c r="E2433" s="148"/>
      <c r="F2433" s="148"/>
    </row>
    <row r="2434" spans="1:6">
      <c r="A2434" s="129"/>
      <c r="B2434" s="225"/>
      <c r="C2434" s="129"/>
      <c r="D2434" s="129"/>
      <c r="E2434" s="148"/>
      <c r="F2434" s="148"/>
    </row>
    <row r="2435" spans="1:6">
      <c r="A2435" s="129"/>
      <c r="B2435" s="225"/>
      <c r="C2435" s="129"/>
      <c r="D2435" s="129"/>
      <c r="E2435" s="148"/>
      <c r="F2435" s="148"/>
    </row>
    <row r="2436" spans="1:6">
      <c r="A2436" s="129"/>
      <c r="B2436" s="225"/>
      <c r="C2436" s="129"/>
      <c r="D2436" s="129"/>
      <c r="E2436" s="148"/>
      <c r="F2436" s="148"/>
    </row>
    <row r="2437" spans="1:6">
      <c r="A2437" s="129"/>
      <c r="B2437" s="225"/>
      <c r="C2437" s="129"/>
      <c r="D2437" s="129"/>
      <c r="E2437" s="148"/>
      <c r="F2437" s="148"/>
    </row>
    <row r="2438" spans="1:6">
      <c r="A2438" s="129"/>
      <c r="B2438" s="225"/>
      <c r="C2438" s="129"/>
      <c r="D2438" s="129"/>
      <c r="E2438" s="148"/>
      <c r="F2438" s="148"/>
    </row>
    <row r="2439" spans="1:6">
      <c r="A2439" s="129"/>
      <c r="B2439" s="225"/>
      <c r="C2439" s="129"/>
      <c r="D2439" s="129"/>
      <c r="E2439" s="148"/>
      <c r="F2439" s="148"/>
    </row>
    <row r="2440" spans="1:6">
      <c r="A2440" s="129"/>
      <c r="B2440" s="225"/>
      <c r="C2440" s="129"/>
      <c r="D2440" s="129"/>
      <c r="E2440" s="148"/>
      <c r="F2440" s="148"/>
    </row>
    <row r="2441" spans="1:6">
      <c r="A2441" s="129"/>
      <c r="B2441" s="225"/>
      <c r="C2441" s="129"/>
      <c r="D2441" s="129"/>
      <c r="E2441" s="148"/>
      <c r="F2441" s="148"/>
    </row>
    <row r="2442" spans="1:6">
      <c r="A2442" s="129"/>
      <c r="B2442" s="225"/>
      <c r="C2442" s="129"/>
      <c r="D2442" s="129"/>
      <c r="E2442" s="148"/>
      <c r="F2442" s="148"/>
    </row>
    <row r="2443" spans="1:6">
      <c r="A2443" s="129"/>
      <c r="B2443" s="225"/>
      <c r="C2443" s="129"/>
      <c r="D2443" s="129"/>
      <c r="E2443" s="148"/>
      <c r="F2443" s="148"/>
    </row>
    <row r="2444" spans="1:6">
      <c r="A2444" s="129"/>
      <c r="B2444" s="225"/>
      <c r="C2444" s="129"/>
      <c r="D2444" s="129"/>
      <c r="E2444" s="148"/>
      <c r="F2444" s="148"/>
    </row>
    <row r="2445" spans="1:6">
      <c r="A2445" s="129"/>
      <c r="B2445" s="225"/>
      <c r="C2445" s="129"/>
      <c r="D2445" s="129"/>
      <c r="E2445" s="148"/>
      <c r="F2445" s="148"/>
    </row>
    <row r="2446" spans="1:6">
      <c r="A2446" s="129"/>
      <c r="B2446" s="225"/>
      <c r="C2446" s="129"/>
      <c r="D2446" s="129"/>
      <c r="E2446" s="148"/>
      <c r="F2446" s="148"/>
    </row>
    <row r="2447" spans="1:6">
      <c r="A2447" s="129"/>
      <c r="B2447" s="225"/>
      <c r="C2447" s="129"/>
      <c r="D2447" s="129"/>
      <c r="E2447" s="148"/>
      <c r="F2447" s="148"/>
    </row>
    <row r="2448" spans="1:6">
      <c r="A2448" s="129"/>
      <c r="B2448" s="225"/>
      <c r="C2448" s="129"/>
      <c r="D2448" s="129"/>
      <c r="E2448" s="148"/>
      <c r="F2448" s="148"/>
    </row>
    <row r="2449" spans="1:6">
      <c r="A2449" s="129"/>
      <c r="B2449" s="225"/>
      <c r="C2449" s="129"/>
      <c r="D2449" s="129"/>
      <c r="E2449" s="148"/>
      <c r="F2449" s="148"/>
    </row>
    <row r="2450" spans="1:6">
      <c r="A2450" s="129"/>
      <c r="B2450" s="225"/>
      <c r="C2450" s="129"/>
      <c r="D2450" s="129"/>
      <c r="E2450" s="148"/>
      <c r="F2450" s="148"/>
    </row>
    <row r="2451" spans="1:6">
      <c r="A2451" s="129"/>
      <c r="B2451" s="225"/>
      <c r="C2451" s="129"/>
      <c r="D2451" s="129"/>
      <c r="E2451" s="148"/>
      <c r="F2451" s="148"/>
    </row>
    <row r="2452" spans="1:6">
      <c r="A2452" s="129"/>
      <c r="B2452" s="225"/>
      <c r="C2452" s="129"/>
      <c r="D2452" s="129"/>
      <c r="E2452" s="148"/>
      <c r="F2452" s="148"/>
    </row>
    <row r="2453" spans="1:6">
      <c r="A2453" s="129"/>
      <c r="B2453" s="225"/>
      <c r="C2453" s="129"/>
      <c r="D2453" s="129"/>
      <c r="E2453" s="148"/>
      <c r="F2453" s="148"/>
    </row>
    <row r="2454" spans="1:6">
      <c r="A2454" s="129"/>
      <c r="B2454" s="225"/>
      <c r="C2454" s="129"/>
      <c r="D2454" s="129"/>
      <c r="E2454" s="148"/>
      <c r="F2454" s="148"/>
    </row>
    <row r="2455" spans="1:6">
      <c r="A2455" s="129"/>
      <c r="B2455" s="225"/>
      <c r="C2455" s="129"/>
      <c r="D2455" s="129"/>
      <c r="E2455" s="148"/>
      <c r="F2455" s="148"/>
    </row>
    <row r="2456" spans="1:6">
      <c r="A2456" s="129"/>
      <c r="B2456" s="225"/>
      <c r="C2456" s="129"/>
      <c r="D2456" s="129"/>
      <c r="E2456" s="148"/>
      <c r="F2456" s="148"/>
    </row>
    <row r="2457" spans="1:6">
      <c r="A2457" s="129"/>
      <c r="B2457" s="225"/>
      <c r="C2457" s="129"/>
      <c r="D2457" s="129"/>
      <c r="E2457" s="148"/>
      <c r="F2457" s="148"/>
    </row>
    <row r="2458" spans="1:6">
      <c r="A2458" s="129"/>
      <c r="B2458" s="225"/>
      <c r="C2458" s="129"/>
      <c r="D2458" s="129"/>
      <c r="E2458" s="148"/>
      <c r="F2458" s="148"/>
    </row>
    <row r="2459" spans="1:6">
      <c r="A2459" s="129"/>
      <c r="B2459" s="225"/>
      <c r="C2459" s="129"/>
      <c r="D2459" s="129"/>
      <c r="E2459" s="148"/>
      <c r="F2459" s="148"/>
    </row>
    <row r="2460" spans="1:6">
      <c r="A2460" s="129"/>
      <c r="B2460" s="225"/>
      <c r="C2460" s="129"/>
      <c r="D2460" s="129"/>
      <c r="E2460" s="148"/>
      <c r="F2460" s="148"/>
    </row>
    <row r="2461" spans="1:6">
      <c r="A2461" s="129"/>
      <c r="B2461" s="225"/>
      <c r="C2461" s="129"/>
      <c r="D2461" s="129"/>
      <c r="E2461" s="148"/>
      <c r="F2461" s="148"/>
    </row>
    <row r="2462" spans="1:6">
      <c r="A2462" s="129"/>
      <c r="B2462" s="225"/>
      <c r="C2462" s="129"/>
      <c r="D2462" s="129"/>
      <c r="E2462" s="148"/>
      <c r="F2462" s="148"/>
    </row>
    <row r="2463" spans="1:6">
      <c r="A2463" s="129"/>
      <c r="B2463" s="225"/>
      <c r="C2463" s="129"/>
      <c r="D2463" s="129"/>
      <c r="E2463" s="148"/>
      <c r="F2463" s="148"/>
    </row>
    <row r="2464" spans="1:6">
      <c r="A2464" s="129"/>
      <c r="B2464" s="225"/>
      <c r="C2464" s="129"/>
      <c r="D2464" s="129"/>
      <c r="E2464" s="148"/>
      <c r="F2464" s="148"/>
    </row>
    <row r="2465" spans="1:6">
      <c r="A2465" s="129"/>
      <c r="B2465" s="225"/>
      <c r="C2465" s="129"/>
      <c r="D2465" s="129"/>
      <c r="E2465" s="148"/>
      <c r="F2465" s="148"/>
    </row>
    <row r="2466" spans="1:6">
      <c r="A2466" s="129"/>
      <c r="B2466" s="225"/>
      <c r="C2466" s="129"/>
      <c r="D2466" s="129"/>
      <c r="E2466" s="148"/>
      <c r="F2466" s="148"/>
    </row>
    <row r="2467" spans="1:6">
      <c r="A2467" s="129"/>
      <c r="B2467" s="225"/>
      <c r="C2467" s="129"/>
      <c r="D2467" s="129"/>
      <c r="E2467" s="148"/>
      <c r="F2467" s="148"/>
    </row>
    <row r="2468" spans="1:6">
      <c r="A2468" s="129"/>
      <c r="B2468" s="225"/>
      <c r="C2468" s="129"/>
      <c r="D2468" s="129"/>
      <c r="E2468" s="148"/>
      <c r="F2468" s="148"/>
    </row>
    <row r="2469" spans="1:6">
      <c r="A2469" s="129"/>
      <c r="B2469" s="225"/>
      <c r="C2469" s="129"/>
      <c r="D2469" s="129"/>
      <c r="E2469" s="148"/>
      <c r="F2469" s="148"/>
    </row>
    <row r="2470" spans="1:6">
      <c r="A2470" s="129"/>
      <c r="B2470" s="225"/>
      <c r="C2470" s="129"/>
      <c r="D2470" s="129"/>
      <c r="E2470" s="148"/>
      <c r="F2470" s="148"/>
    </row>
    <row r="2471" spans="1:6">
      <c r="A2471" s="129"/>
      <c r="B2471" s="225"/>
      <c r="C2471" s="129"/>
      <c r="D2471" s="129"/>
      <c r="E2471" s="148"/>
      <c r="F2471" s="148"/>
    </row>
    <row r="2472" spans="1:6">
      <c r="A2472" s="129"/>
      <c r="B2472" s="225"/>
      <c r="C2472" s="129"/>
      <c r="D2472" s="129"/>
      <c r="E2472" s="148"/>
      <c r="F2472" s="148"/>
    </row>
    <row r="2473" spans="1:6">
      <c r="A2473" s="129"/>
      <c r="B2473" s="225"/>
      <c r="C2473" s="129"/>
      <c r="D2473" s="129"/>
      <c r="E2473" s="148"/>
      <c r="F2473" s="148"/>
    </row>
    <row r="2474" spans="1:6">
      <c r="A2474" s="129"/>
      <c r="B2474" s="225"/>
      <c r="C2474" s="129"/>
      <c r="D2474" s="129"/>
      <c r="E2474" s="148"/>
      <c r="F2474" s="148"/>
    </row>
    <row r="2475" spans="1:6">
      <c r="A2475" s="129"/>
      <c r="B2475" s="225"/>
      <c r="C2475" s="129"/>
      <c r="D2475" s="129"/>
      <c r="E2475" s="148"/>
      <c r="F2475" s="148"/>
    </row>
    <row r="2476" spans="1:6">
      <c r="A2476" s="129"/>
      <c r="B2476" s="225"/>
      <c r="C2476" s="129"/>
      <c r="D2476" s="129"/>
      <c r="E2476" s="148"/>
      <c r="F2476" s="148"/>
    </row>
    <row r="2477" spans="1:6">
      <c r="A2477" s="129"/>
      <c r="B2477" s="225"/>
      <c r="C2477" s="129"/>
      <c r="D2477" s="129"/>
      <c r="E2477" s="148"/>
      <c r="F2477" s="148"/>
    </row>
    <row r="2478" spans="1:6">
      <c r="A2478" s="129"/>
      <c r="B2478" s="225"/>
      <c r="C2478" s="129"/>
      <c r="D2478" s="129"/>
      <c r="E2478" s="148"/>
      <c r="F2478" s="148"/>
    </row>
    <row r="2479" spans="1:6">
      <c r="A2479" s="129"/>
      <c r="B2479" s="225"/>
      <c r="C2479" s="129"/>
      <c r="D2479" s="129"/>
      <c r="E2479" s="148"/>
      <c r="F2479" s="148"/>
    </row>
    <row r="2480" spans="1:6">
      <c r="A2480" s="129"/>
      <c r="B2480" s="225"/>
      <c r="C2480" s="129"/>
      <c r="D2480" s="129"/>
      <c r="E2480" s="148"/>
      <c r="F2480" s="148"/>
    </row>
    <row r="2481" spans="1:6">
      <c r="A2481" s="129"/>
      <c r="B2481" s="225"/>
      <c r="C2481" s="129"/>
      <c r="D2481" s="129"/>
      <c r="E2481" s="148"/>
      <c r="F2481" s="148"/>
    </row>
    <row r="2482" spans="1:6">
      <c r="A2482" s="129"/>
      <c r="B2482" s="225"/>
      <c r="C2482" s="129"/>
      <c r="D2482" s="129"/>
      <c r="E2482" s="148"/>
      <c r="F2482" s="148"/>
    </row>
    <row r="2483" spans="1:6">
      <c r="A2483" s="129"/>
      <c r="B2483" s="225"/>
      <c r="C2483" s="129"/>
      <c r="D2483" s="129"/>
      <c r="E2483" s="148"/>
      <c r="F2483" s="148"/>
    </row>
    <row r="2484" spans="1:6">
      <c r="A2484" s="129"/>
      <c r="B2484" s="225"/>
      <c r="C2484" s="129"/>
      <c r="D2484" s="129"/>
      <c r="E2484" s="148"/>
      <c r="F2484" s="148"/>
    </row>
    <row r="2485" spans="1:6">
      <c r="A2485" s="129"/>
      <c r="B2485" s="225"/>
      <c r="C2485" s="129"/>
      <c r="D2485" s="129"/>
      <c r="E2485" s="148"/>
      <c r="F2485" s="148"/>
    </row>
    <row r="2486" spans="1:6">
      <c r="A2486" s="129"/>
      <c r="B2486" s="225"/>
      <c r="C2486" s="129"/>
      <c r="D2486" s="129"/>
      <c r="E2486" s="148"/>
      <c r="F2486" s="148"/>
    </row>
    <row r="2487" spans="1:6">
      <c r="A2487" s="129"/>
      <c r="B2487" s="225"/>
      <c r="C2487" s="129"/>
      <c r="D2487" s="129"/>
      <c r="E2487" s="148"/>
      <c r="F2487" s="148"/>
    </row>
    <row r="2488" spans="1:6">
      <c r="A2488" s="129"/>
      <c r="B2488" s="225"/>
      <c r="C2488" s="129"/>
      <c r="D2488" s="129"/>
      <c r="E2488" s="148"/>
      <c r="F2488" s="148"/>
    </row>
    <row r="2489" spans="1:6">
      <c r="A2489" s="129"/>
      <c r="B2489" s="225"/>
      <c r="C2489" s="129"/>
      <c r="D2489" s="129"/>
      <c r="E2489" s="148"/>
      <c r="F2489" s="148"/>
    </row>
    <row r="2490" spans="1:6">
      <c r="A2490" s="129"/>
      <c r="B2490" s="225"/>
      <c r="C2490" s="129"/>
      <c r="D2490" s="129"/>
      <c r="E2490" s="148"/>
      <c r="F2490" s="148"/>
    </row>
    <row r="2491" spans="1:6">
      <c r="A2491" s="129"/>
      <c r="B2491" s="225"/>
      <c r="C2491" s="129"/>
      <c r="D2491" s="129"/>
      <c r="E2491" s="148"/>
      <c r="F2491" s="148"/>
    </row>
    <row r="2492" spans="1:6">
      <c r="A2492" s="129"/>
      <c r="B2492" s="225"/>
      <c r="C2492" s="129"/>
      <c r="D2492" s="129"/>
      <c r="E2492" s="148"/>
      <c r="F2492" s="148"/>
    </row>
    <row r="2493" spans="1:6">
      <c r="A2493" s="129"/>
      <c r="B2493" s="225"/>
      <c r="C2493" s="129"/>
      <c r="D2493" s="129"/>
      <c r="E2493" s="148"/>
      <c r="F2493" s="148"/>
    </row>
    <row r="2494" spans="1:6">
      <c r="A2494" s="129"/>
      <c r="B2494" s="225"/>
      <c r="C2494" s="129"/>
      <c r="D2494" s="129"/>
      <c r="E2494" s="148"/>
      <c r="F2494" s="148"/>
    </row>
    <row r="2495" spans="1:6">
      <c r="A2495" s="129"/>
      <c r="B2495" s="225"/>
      <c r="C2495" s="129"/>
      <c r="D2495" s="129"/>
      <c r="E2495" s="148"/>
      <c r="F2495" s="148"/>
    </row>
    <row r="2496" spans="1:6">
      <c r="A2496" s="129"/>
      <c r="B2496" s="225"/>
      <c r="C2496" s="129"/>
      <c r="D2496" s="129"/>
      <c r="E2496" s="148"/>
      <c r="F2496" s="148"/>
    </row>
    <row r="2497" spans="1:6">
      <c r="A2497" s="129"/>
      <c r="B2497" s="225"/>
      <c r="C2497" s="129"/>
      <c r="D2497" s="129"/>
      <c r="E2497" s="148"/>
      <c r="F2497" s="148"/>
    </row>
    <row r="2498" spans="1:6">
      <c r="A2498" s="129"/>
      <c r="B2498" s="225"/>
      <c r="C2498" s="129"/>
      <c r="D2498" s="129"/>
      <c r="E2498" s="148"/>
      <c r="F2498" s="148"/>
    </row>
    <row r="2499" spans="1:6">
      <c r="A2499" s="129"/>
      <c r="B2499" s="225"/>
      <c r="C2499" s="129"/>
      <c r="D2499" s="129"/>
      <c r="E2499" s="148"/>
      <c r="F2499" s="148"/>
    </row>
    <row r="2500" spans="1:6">
      <c r="A2500" s="129"/>
      <c r="B2500" s="225"/>
      <c r="C2500" s="129"/>
      <c r="D2500" s="129"/>
      <c r="E2500" s="148"/>
      <c r="F2500" s="148"/>
    </row>
    <row r="2501" spans="1:6">
      <c r="A2501" s="129"/>
      <c r="B2501" s="225"/>
      <c r="C2501" s="129"/>
      <c r="D2501" s="129"/>
      <c r="E2501" s="148"/>
      <c r="F2501" s="148"/>
    </row>
    <row r="2502" spans="1:6">
      <c r="A2502" s="129"/>
      <c r="B2502" s="225"/>
      <c r="C2502" s="129"/>
      <c r="D2502" s="129"/>
      <c r="E2502" s="148"/>
      <c r="F2502" s="148"/>
    </row>
    <row r="2503" spans="1:6">
      <c r="A2503" s="129"/>
      <c r="B2503" s="225"/>
      <c r="C2503" s="129"/>
      <c r="D2503" s="129"/>
      <c r="E2503" s="148"/>
      <c r="F2503" s="148"/>
    </row>
    <row r="2504" spans="1:6">
      <c r="A2504" s="129"/>
      <c r="B2504" s="225"/>
      <c r="C2504" s="129"/>
      <c r="D2504" s="129"/>
      <c r="E2504" s="148"/>
      <c r="F2504" s="148"/>
    </row>
    <row r="2505" spans="1:6">
      <c r="A2505" s="129"/>
      <c r="B2505" s="225"/>
      <c r="C2505" s="129"/>
      <c r="D2505" s="129"/>
      <c r="E2505" s="148"/>
      <c r="F2505" s="148"/>
    </row>
    <row r="2506" spans="1:6">
      <c r="A2506" s="129"/>
      <c r="B2506" s="225"/>
      <c r="C2506" s="129"/>
      <c r="D2506" s="129"/>
      <c r="E2506" s="148"/>
      <c r="F2506" s="148"/>
    </row>
    <row r="2507" spans="1:6">
      <c r="A2507" s="129"/>
      <c r="B2507" s="225"/>
      <c r="C2507" s="129"/>
      <c r="D2507" s="129"/>
      <c r="E2507" s="148"/>
      <c r="F2507" s="148"/>
    </row>
    <row r="2508" spans="1:6">
      <c r="A2508" s="129"/>
      <c r="B2508" s="225"/>
      <c r="C2508" s="129"/>
      <c r="D2508" s="129"/>
      <c r="E2508" s="148"/>
      <c r="F2508" s="148"/>
    </row>
    <row r="2509" spans="1:6">
      <c r="A2509" s="129"/>
      <c r="B2509" s="225"/>
      <c r="C2509" s="129"/>
      <c r="D2509" s="129"/>
      <c r="E2509" s="148"/>
      <c r="F2509" s="148"/>
    </row>
    <row r="2510" spans="1:6">
      <c r="A2510" s="129"/>
      <c r="B2510" s="225"/>
      <c r="C2510" s="129"/>
      <c r="D2510" s="129"/>
      <c r="E2510" s="148"/>
      <c r="F2510" s="148"/>
    </row>
    <row r="2511" spans="1:6">
      <c r="A2511" s="129"/>
      <c r="B2511" s="225"/>
      <c r="C2511" s="129"/>
      <c r="D2511" s="129"/>
      <c r="E2511" s="148"/>
      <c r="F2511" s="148"/>
    </row>
    <row r="2512" spans="1:6">
      <c r="A2512" s="129"/>
      <c r="B2512" s="225"/>
      <c r="C2512" s="129"/>
      <c r="D2512" s="129"/>
      <c r="E2512" s="148"/>
      <c r="F2512" s="148"/>
    </row>
    <row r="2513" spans="1:6">
      <c r="A2513" s="129"/>
      <c r="B2513" s="225"/>
      <c r="C2513" s="129"/>
      <c r="D2513" s="129"/>
      <c r="E2513" s="148"/>
      <c r="F2513" s="148"/>
    </row>
    <row r="2514" spans="1:6">
      <c r="A2514" s="129"/>
      <c r="B2514" s="225"/>
      <c r="C2514" s="129"/>
      <c r="D2514" s="129"/>
      <c r="E2514" s="148"/>
      <c r="F2514" s="148"/>
    </row>
    <row r="2515" spans="1:6">
      <c r="A2515" s="129"/>
      <c r="B2515" s="225"/>
      <c r="C2515" s="129"/>
      <c r="D2515" s="129"/>
      <c r="E2515" s="148"/>
      <c r="F2515" s="148"/>
    </row>
    <row r="2516" spans="1:6">
      <c r="A2516" s="129"/>
      <c r="B2516" s="225"/>
      <c r="C2516" s="129"/>
      <c r="D2516" s="129"/>
      <c r="E2516" s="148"/>
      <c r="F2516" s="148"/>
    </row>
    <row r="2517" spans="1:6">
      <c r="A2517" s="129"/>
      <c r="B2517" s="225"/>
      <c r="C2517" s="129"/>
      <c r="D2517" s="129"/>
      <c r="E2517" s="148"/>
      <c r="F2517" s="148"/>
    </row>
    <row r="2518" spans="1:6">
      <c r="A2518" s="129"/>
      <c r="B2518" s="225"/>
      <c r="C2518" s="129"/>
      <c r="D2518" s="129"/>
      <c r="E2518" s="148"/>
      <c r="F2518" s="148"/>
    </row>
    <row r="2519" spans="1:6">
      <c r="A2519" s="129"/>
      <c r="B2519" s="225"/>
      <c r="C2519" s="129"/>
      <c r="D2519" s="129"/>
      <c r="E2519" s="148"/>
      <c r="F2519" s="148"/>
    </row>
    <row r="2520" spans="1:6">
      <c r="A2520" s="129"/>
      <c r="B2520" s="225"/>
      <c r="C2520" s="129"/>
      <c r="D2520" s="129"/>
      <c r="E2520" s="148"/>
      <c r="F2520" s="148"/>
    </row>
    <row r="2521" spans="1:6">
      <c r="A2521" s="129"/>
      <c r="B2521" s="225"/>
      <c r="C2521" s="129"/>
      <c r="D2521" s="129"/>
      <c r="E2521" s="148"/>
      <c r="F2521" s="148"/>
    </row>
    <row r="2522" spans="1:6">
      <c r="A2522" s="129"/>
      <c r="B2522" s="225"/>
      <c r="C2522" s="129"/>
      <c r="D2522" s="129"/>
      <c r="E2522" s="148"/>
      <c r="F2522" s="148"/>
    </row>
    <row r="2523" spans="1:6">
      <c r="A2523" s="129"/>
      <c r="B2523" s="225"/>
      <c r="C2523" s="129"/>
      <c r="D2523" s="129"/>
      <c r="E2523" s="148"/>
      <c r="F2523" s="148"/>
    </row>
    <row r="2524" spans="1:6">
      <c r="A2524" s="129"/>
      <c r="B2524" s="225"/>
      <c r="C2524" s="129"/>
      <c r="D2524" s="129"/>
      <c r="E2524" s="148"/>
      <c r="F2524" s="148"/>
    </row>
    <row r="2525" spans="1:6">
      <c r="A2525" s="129"/>
      <c r="B2525" s="225"/>
      <c r="C2525" s="129"/>
      <c r="D2525" s="129"/>
      <c r="E2525" s="148"/>
      <c r="F2525" s="148"/>
    </row>
    <row r="2526" spans="1:6">
      <c r="A2526" s="129"/>
      <c r="B2526" s="225"/>
      <c r="C2526" s="129"/>
      <c r="D2526" s="129"/>
      <c r="E2526" s="148"/>
      <c r="F2526" s="148"/>
    </row>
    <row r="2527" spans="1:6">
      <c r="A2527" s="129"/>
      <c r="B2527" s="225"/>
      <c r="C2527" s="129"/>
      <c r="D2527" s="129"/>
      <c r="E2527" s="148"/>
      <c r="F2527" s="148"/>
    </row>
    <row r="2528" spans="1:6">
      <c r="A2528" s="129"/>
      <c r="B2528" s="225"/>
      <c r="C2528" s="129"/>
      <c r="D2528" s="129"/>
      <c r="E2528" s="148"/>
      <c r="F2528" s="148"/>
    </row>
    <row r="2529" spans="1:6">
      <c r="A2529" s="129"/>
      <c r="B2529" s="225"/>
      <c r="C2529" s="129"/>
      <c r="D2529" s="129"/>
      <c r="E2529" s="148"/>
      <c r="F2529" s="148"/>
    </row>
    <row r="2530" spans="1:6">
      <c r="A2530" s="129"/>
      <c r="B2530" s="225"/>
      <c r="C2530" s="129"/>
      <c r="D2530" s="129"/>
      <c r="E2530" s="148"/>
      <c r="F2530" s="148"/>
    </row>
    <row r="2531" spans="1:6">
      <c r="A2531" s="129"/>
      <c r="B2531" s="225"/>
      <c r="C2531" s="129"/>
      <c r="D2531" s="129"/>
      <c r="E2531" s="148"/>
      <c r="F2531" s="148"/>
    </row>
    <row r="2532" spans="1:6">
      <c r="A2532" s="129"/>
      <c r="B2532" s="225"/>
      <c r="C2532" s="129"/>
      <c r="D2532" s="129"/>
      <c r="E2532" s="148"/>
      <c r="F2532" s="148"/>
    </row>
    <row r="2533" spans="1:6">
      <c r="A2533" s="129"/>
      <c r="B2533" s="225"/>
      <c r="C2533" s="129"/>
      <c r="D2533" s="129"/>
      <c r="E2533" s="148"/>
      <c r="F2533" s="148"/>
    </row>
    <row r="2534" spans="1:6">
      <c r="A2534" s="129"/>
      <c r="B2534" s="225"/>
      <c r="C2534" s="129"/>
      <c r="D2534" s="129"/>
      <c r="E2534" s="148"/>
      <c r="F2534" s="148"/>
    </row>
    <row r="2535" spans="1:6">
      <c r="A2535" s="129"/>
      <c r="B2535" s="225"/>
      <c r="C2535" s="129"/>
      <c r="D2535" s="129"/>
      <c r="E2535" s="148"/>
      <c r="F2535" s="148"/>
    </row>
    <row r="2536" spans="1:6">
      <c r="A2536" s="129"/>
      <c r="B2536" s="225"/>
      <c r="C2536" s="129"/>
      <c r="D2536" s="129"/>
      <c r="E2536" s="148"/>
      <c r="F2536" s="148"/>
    </row>
    <row r="2537" spans="1:6">
      <c r="A2537" s="129"/>
      <c r="B2537" s="225"/>
      <c r="C2537" s="129"/>
      <c r="D2537" s="129"/>
      <c r="E2537" s="148"/>
      <c r="F2537" s="148"/>
    </row>
    <row r="2538" spans="1:6">
      <c r="A2538" s="129"/>
      <c r="B2538" s="225"/>
      <c r="C2538" s="129"/>
      <c r="D2538" s="129"/>
      <c r="E2538" s="148"/>
      <c r="F2538" s="148"/>
    </row>
    <row r="2539" spans="1:6">
      <c r="A2539" s="129"/>
      <c r="B2539" s="225"/>
      <c r="C2539" s="129"/>
      <c r="D2539" s="129"/>
      <c r="E2539" s="148"/>
      <c r="F2539" s="148"/>
    </row>
    <row r="2540" spans="1:6">
      <c r="A2540" s="129"/>
      <c r="B2540" s="225"/>
      <c r="C2540" s="129"/>
      <c r="D2540" s="129"/>
      <c r="E2540" s="148"/>
      <c r="F2540" s="148"/>
    </row>
    <row r="2541" spans="1:6">
      <c r="A2541" s="129"/>
      <c r="B2541" s="225"/>
      <c r="C2541" s="129"/>
      <c r="D2541" s="129"/>
      <c r="E2541" s="148"/>
      <c r="F2541" s="148"/>
    </row>
    <row r="2542" spans="1:6">
      <c r="A2542" s="129"/>
      <c r="B2542" s="225"/>
      <c r="C2542" s="129"/>
      <c r="D2542" s="129"/>
      <c r="E2542" s="148"/>
      <c r="F2542" s="148"/>
    </row>
    <row r="2543" spans="1:6">
      <c r="A2543" s="129"/>
      <c r="B2543" s="225"/>
      <c r="C2543" s="129"/>
      <c r="D2543" s="129"/>
      <c r="E2543" s="148"/>
      <c r="F2543" s="148"/>
    </row>
    <row r="2544" spans="1:6">
      <c r="A2544" s="129"/>
      <c r="B2544" s="225"/>
      <c r="C2544" s="129"/>
      <c r="D2544" s="129"/>
      <c r="E2544" s="148"/>
      <c r="F2544" s="148"/>
    </row>
    <row r="2545" spans="1:6">
      <c r="A2545" s="129"/>
      <c r="B2545" s="225"/>
      <c r="C2545" s="129"/>
      <c r="D2545" s="129"/>
      <c r="E2545" s="148"/>
      <c r="F2545" s="148"/>
    </row>
    <row r="2546" spans="1:6">
      <c r="A2546" s="129"/>
      <c r="B2546" s="225"/>
      <c r="C2546" s="129"/>
      <c r="D2546" s="129"/>
      <c r="E2546" s="148"/>
      <c r="F2546" s="148"/>
    </row>
    <row r="2547" spans="1:6">
      <c r="A2547" s="129"/>
      <c r="B2547" s="225"/>
      <c r="C2547" s="129"/>
      <c r="D2547" s="129"/>
      <c r="E2547" s="148"/>
      <c r="F2547" s="148"/>
    </row>
    <row r="2548" spans="1:6">
      <c r="A2548" s="129"/>
      <c r="B2548" s="225"/>
      <c r="C2548" s="129"/>
      <c r="D2548" s="129"/>
      <c r="E2548" s="148"/>
      <c r="F2548" s="148"/>
    </row>
    <row r="2549" spans="1:6">
      <c r="A2549" s="129"/>
      <c r="B2549" s="225"/>
      <c r="C2549" s="129"/>
      <c r="D2549" s="129"/>
      <c r="E2549" s="148"/>
      <c r="F2549" s="148"/>
    </row>
    <row r="2550" spans="1:6">
      <c r="A2550" s="129"/>
      <c r="B2550" s="225"/>
      <c r="C2550" s="129"/>
      <c r="D2550" s="129"/>
      <c r="E2550" s="148"/>
      <c r="F2550" s="148"/>
    </row>
    <row r="2551" spans="1:6">
      <c r="A2551" s="129"/>
      <c r="B2551" s="225"/>
      <c r="C2551" s="129"/>
      <c r="D2551" s="129"/>
      <c r="E2551" s="148"/>
      <c r="F2551" s="148"/>
    </row>
    <row r="2552" spans="1:6">
      <c r="A2552" s="129"/>
      <c r="B2552" s="225"/>
      <c r="C2552" s="129"/>
      <c r="D2552" s="129"/>
      <c r="E2552" s="148"/>
      <c r="F2552" s="148"/>
    </row>
    <row r="2553" spans="1:6">
      <c r="A2553" s="129"/>
      <c r="B2553" s="225"/>
      <c r="C2553" s="129"/>
      <c r="D2553" s="129"/>
      <c r="E2553" s="148"/>
      <c r="F2553" s="148"/>
    </row>
    <row r="2554" spans="1:6">
      <c r="A2554" s="129"/>
      <c r="B2554" s="225"/>
      <c r="C2554" s="129"/>
      <c r="D2554" s="129"/>
      <c r="E2554" s="148"/>
      <c r="F2554" s="148"/>
    </row>
    <row r="2555" spans="1:6">
      <c r="A2555" s="129"/>
      <c r="B2555" s="225"/>
      <c r="C2555" s="129"/>
      <c r="D2555" s="129"/>
      <c r="E2555" s="148"/>
      <c r="F2555" s="148"/>
    </row>
    <row r="2556" spans="1:6">
      <c r="A2556" s="129"/>
      <c r="B2556" s="225"/>
      <c r="C2556" s="129"/>
      <c r="D2556" s="129"/>
      <c r="E2556" s="148"/>
      <c r="F2556" s="148"/>
    </row>
    <row r="2557" spans="1:6">
      <c r="A2557" s="129"/>
      <c r="B2557" s="225"/>
      <c r="C2557" s="129"/>
      <c r="D2557" s="129"/>
      <c r="E2557" s="148"/>
      <c r="F2557" s="148"/>
    </row>
    <row r="2558" spans="1:6">
      <c r="A2558" s="129"/>
      <c r="B2558" s="225"/>
      <c r="C2558" s="129"/>
      <c r="D2558" s="129"/>
      <c r="E2558" s="148"/>
      <c r="F2558" s="148"/>
    </row>
    <row r="2559" spans="1:6">
      <c r="A2559" s="129"/>
      <c r="B2559" s="225"/>
      <c r="C2559" s="129"/>
      <c r="D2559" s="129"/>
      <c r="E2559" s="148"/>
      <c r="F2559" s="148"/>
    </row>
    <row r="2560" spans="1:6">
      <c r="A2560" s="129"/>
      <c r="B2560" s="225"/>
      <c r="C2560" s="129"/>
      <c r="D2560" s="129"/>
      <c r="E2560" s="148"/>
      <c r="F2560" s="148"/>
    </row>
    <row r="2561" spans="1:6">
      <c r="A2561" s="129"/>
      <c r="B2561" s="225"/>
      <c r="C2561" s="129"/>
      <c r="D2561" s="129"/>
      <c r="E2561" s="148"/>
      <c r="F2561" s="148"/>
    </row>
    <row r="2562" spans="1:6">
      <c r="A2562" s="129"/>
      <c r="B2562" s="225"/>
      <c r="C2562" s="129"/>
      <c r="D2562" s="129"/>
      <c r="E2562" s="148"/>
      <c r="F2562" s="148"/>
    </row>
    <row r="2563" spans="1:6">
      <c r="A2563" s="129"/>
      <c r="B2563" s="225"/>
      <c r="C2563" s="129"/>
      <c r="D2563" s="129"/>
      <c r="E2563" s="148"/>
      <c r="F2563" s="148"/>
    </row>
    <row r="2564" spans="1:6">
      <c r="A2564" s="129"/>
      <c r="B2564" s="225"/>
      <c r="C2564" s="129"/>
      <c r="D2564" s="129"/>
      <c r="E2564" s="148"/>
      <c r="F2564" s="148"/>
    </row>
    <row r="2565" spans="1:6">
      <c r="A2565" s="129"/>
      <c r="B2565" s="225"/>
      <c r="C2565" s="129"/>
      <c r="D2565" s="129"/>
      <c r="E2565" s="148"/>
      <c r="F2565" s="148"/>
    </row>
    <row r="2566" spans="1:6">
      <c r="A2566" s="129"/>
      <c r="B2566" s="225"/>
      <c r="C2566" s="129"/>
      <c r="D2566" s="129"/>
      <c r="E2566" s="148"/>
      <c r="F2566" s="148"/>
    </row>
    <row r="2567" spans="1:6">
      <c r="A2567" s="129"/>
      <c r="B2567" s="225"/>
      <c r="C2567" s="129"/>
      <c r="D2567" s="129"/>
      <c r="E2567" s="148"/>
      <c r="F2567" s="148"/>
    </row>
    <row r="2568" spans="1:6">
      <c r="A2568" s="129"/>
      <c r="B2568" s="225"/>
      <c r="C2568" s="129"/>
      <c r="D2568" s="129"/>
      <c r="E2568" s="148"/>
      <c r="F2568" s="148"/>
    </row>
    <row r="2569" spans="1:6">
      <c r="A2569" s="129"/>
      <c r="B2569" s="225"/>
      <c r="C2569" s="129"/>
      <c r="D2569" s="129"/>
      <c r="E2569" s="148"/>
      <c r="F2569" s="148"/>
    </row>
    <row r="2570" spans="1:6">
      <c r="A2570" s="129"/>
      <c r="B2570" s="225"/>
      <c r="C2570" s="129"/>
      <c r="D2570" s="129"/>
      <c r="E2570" s="148"/>
      <c r="F2570" s="148"/>
    </row>
    <row r="2571" spans="1:6">
      <c r="A2571" s="129"/>
      <c r="B2571" s="225"/>
      <c r="C2571" s="129"/>
      <c r="D2571" s="129"/>
      <c r="E2571" s="148"/>
      <c r="F2571" s="148"/>
    </row>
    <row r="2572" spans="1:6">
      <c r="A2572" s="129"/>
      <c r="B2572" s="225"/>
      <c r="C2572" s="129"/>
      <c r="D2572" s="129"/>
      <c r="E2572" s="148"/>
      <c r="F2572" s="148"/>
    </row>
    <row r="2573" spans="1:6">
      <c r="A2573" s="129"/>
      <c r="B2573" s="225"/>
      <c r="C2573" s="129"/>
      <c r="D2573" s="129"/>
      <c r="E2573" s="148"/>
      <c r="F2573" s="148"/>
    </row>
    <row r="2574" spans="1:6">
      <c r="A2574" s="129"/>
      <c r="B2574" s="225"/>
      <c r="C2574" s="129"/>
      <c r="D2574" s="129"/>
      <c r="E2574" s="148"/>
      <c r="F2574" s="148"/>
    </row>
    <row r="2575" spans="1:6">
      <c r="A2575" s="129"/>
      <c r="B2575" s="225"/>
      <c r="C2575" s="129"/>
      <c r="D2575" s="129"/>
      <c r="E2575" s="148"/>
      <c r="F2575" s="148"/>
    </row>
    <row r="2576" spans="1:6">
      <c r="A2576" s="129"/>
      <c r="B2576" s="225"/>
      <c r="C2576" s="129"/>
      <c r="D2576" s="129"/>
      <c r="E2576" s="148"/>
      <c r="F2576" s="148"/>
    </row>
    <row r="2577" spans="1:6">
      <c r="A2577" s="129"/>
      <c r="B2577" s="225"/>
      <c r="C2577" s="129"/>
      <c r="D2577" s="129"/>
      <c r="E2577" s="148"/>
      <c r="F2577" s="148"/>
    </row>
    <row r="2578" spans="1:6">
      <c r="A2578" s="129"/>
      <c r="B2578" s="225"/>
      <c r="C2578" s="129"/>
      <c r="D2578" s="129"/>
      <c r="E2578" s="148"/>
      <c r="F2578" s="148"/>
    </row>
    <row r="2579" spans="1:6">
      <c r="A2579" s="129"/>
      <c r="B2579" s="225"/>
      <c r="C2579" s="129"/>
      <c r="D2579" s="129"/>
      <c r="E2579" s="148"/>
      <c r="F2579" s="148"/>
    </row>
    <row r="2580" spans="1:6">
      <c r="A2580" s="129"/>
      <c r="B2580" s="225"/>
      <c r="C2580" s="129"/>
      <c r="D2580" s="129"/>
      <c r="E2580" s="148"/>
      <c r="F2580" s="148"/>
    </row>
    <row r="2581" spans="1:6">
      <c r="A2581" s="129"/>
      <c r="B2581" s="225"/>
      <c r="C2581" s="129"/>
      <c r="D2581" s="129"/>
      <c r="E2581" s="148"/>
      <c r="F2581" s="148"/>
    </row>
    <row r="2582" spans="1:6">
      <c r="A2582" s="129"/>
      <c r="B2582" s="225"/>
      <c r="C2582" s="129"/>
      <c r="D2582" s="129"/>
      <c r="E2582" s="148"/>
      <c r="F2582" s="148"/>
    </row>
    <row r="2583" spans="1:6">
      <c r="A2583" s="129"/>
      <c r="B2583" s="225"/>
      <c r="C2583" s="129"/>
      <c r="D2583" s="129"/>
      <c r="E2583" s="148"/>
      <c r="F2583" s="148"/>
    </row>
    <row r="2584" spans="1:6">
      <c r="A2584" s="129"/>
      <c r="B2584" s="225"/>
      <c r="C2584" s="129"/>
      <c r="D2584" s="129"/>
      <c r="E2584" s="148"/>
      <c r="F2584" s="148"/>
    </row>
    <row r="2585" spans="1:6">
      <c r="A2585" s="129"/>
      <c r="B2585" s="225"/>
      <c r="C2585" s="129"/>
      <c r="D2585" s="129"/>
      <c r="E2585" s="148"/>
      <c r="F2585" s="148"/>
    </row>
    <row r="2586" spans="1:6">
      <c r="A2586" s="129"/>
      <c r="B2586" s="225"/>
      <c r="C2586" s="129"/>
      <c r="D2586" s="129"/>
      <c r="E2586" s="148"/>
      <c r="F2586" s="148"/>
    </row>
    <row r="2587" spans="1:6">
      <c r="A2587" s="129"/>
      <c r="B2587" s="225"/>
      <c r="C2587" s="129"/>
      <c r="D2587" s="129"/>
      <c r="E2587" s="148"/>
      <c r="F2587" s="148"/>
    </row>
    <row r="2588" spans="1:6">
      <c r="A2588" s="129"/>
      <c r="B2588" s="225"/>
      <c r="C2588" s="129"/>
      <c r="D2588" s="129"/>
      <c r="E2588" s="148"/>
      <c r="F2588" s="148"/>
    </row>
    <row r="2589" spans="1:6">
      <c r="A2589" s="129"/>
      <c r="B2589" s="225"/>
      <c r="C2589" s="129"/>
      <c r="D2589" s="129"/>
      <c r="E2589" s="148"/>
      <c r="F2589" s="148"/>
    </row>
    <row r="2590" spans="1:6">
      <c r="A2590" s="129"/>
      <c r="B2590" s="225"/>
      <c r="C2590" s="129"/>
      <c r="D2590" s="129"/>
      <c r="E2590" s="148"/>
      <c r="F2590" s="148"/>
    </row>
    <row r="2591" spans="1:6">
      <c r="A2591" s="129"/>
      <c r="B2591" s="225"/>
      <c r="C2591" s="129"/>
      <c r="D2591" s="129"/>
      <c r="E2591" s="148"/>
      <c r="F2591" s="148"/>
    </row>
    <row r="2592" spans="1:6">
      <c r="A2592" s="129"/>
      <c r="B2592" s="225"/>
      <c r="C2592" s="129"/>
      <c r="D2592" s="129"/>
      <c r="E2592" s="148"/>
      <c r="F2592" s="148"/>
    </row>
    <row r="2593" spans="1:6">
      <c r="A2593" s="129"/>
      <c r="B2593" s="225"/>
      <c r="C2593" s="129"/>
      <c r="D2593" s="129"/>
      <c r="E2593" s="148"/>
      <c r="F2593" s="148"/>
    </row>
    <row r="2594" spans="1:6">
      <c r="A2594" s="129"/>
      <c r="B2594" s="225"/>
      <c r="C2594" s="129"/>
      <c r="D2594" s="129"/>
      <c r="E2594" s="148"/>
      <c r="F2594" s="148"/>
    </row>
    <row r="2595" spans="1:6">
      <c r="A2595" s="129"/>
      <c r="B2595" s="225"/>
      <c r="C2595" s="129"/>
      <c r="D2595" s="129"/>
      <c r="E2595" s="148"/>
      <c r="F2595" s="148"/>
    </row>
    <row r="2596" spans="1:6">
      <c r="A2596" s="129"/>
      <c r="B2596" s="225"/>
      <c r="C2596" s="129"/>
      <c r="D2596" s="129"/>
      <c r="E2596" s="148"/>
      <c r="F2596" s="148"/>
    </row>
    <row r="2597" spans="1:6">
      <c r="A2597" s="129"/>
      <c r="B2597" s="225"/>
      <c r="C2597" s="129"/>
      <c r="D2597" s="129"/>
      <c r="E2597" s="148"/>
      <c r="F2597" s="148"/>
    </row>
    <row r="2598" spans="1:6">
      <c r="A2598" s="129"/>
      <c r="B2598" s="225"/>
      <c r="C2598" s="129"/>
      <c r="D2598" s="129"/>
      <c r="E2598" s="148"/>
      <c r="F2598" s="148"/>
    </row>
    <row r="2599" spans="1:6">
      <c r="A2599" s="129"/>
      <c r="B2599" s="225"/>
      <c r="C2599" s="129"/>
      <c r="D2599" s="129"/>
      <c r="E2599" s="148"/>
      <c r="F2599" s="148"/>
    </row>
    <row r="2600" spans="1:6">
      <c r="A2600" s="129"/>
      <c r="B2600" s="225"/>
      <c r="C2600" s="129"/>
      <c r="D2600" s="129"/>
      <c r="E2600" s="148"/>
      <c r="F2600" s="148"/>
    </row>
    <row r="2601" spans="1:6">
      <c r="A2601" s="129"/>
      <c r="B2601" s="225"/>
      <c r="C2601" s="129"/>
      <c r="D2601" s="129"/>
      <c r="E2601" s="148"/>
      <c r="F2601" s="148"/>
    </row>
    <row r="2602" spans="1:6">
      <c r="A2602" s="129"/>
      <c r="B2602" s="225"/>
      <c r="C2602" s="129"/>
      <c r="D2602" s="129"/>
      <c r="E2602" s="148"/>
      <c r="F2602" s="148"/>
    </row>
    <row r="2603" spans="1:6">
      <c r="A2603" s="129"/>
      <c r="B2603" s="225"/>
      <c r="C2603" s="129"/>
      <c r="D2603" s="129"/>
      <c r="E2603" s="148"/>
      <c r="F2603" s="148"/>
    </row>
    <row r="2604" spans="1:6">
      <c r="A2604" s="129"/>
      <c r="B2604" s="225"/>
      <c r="C2604" s="129"/>
      <c r="D2604" s="129"/>
      <c r="E2604" s="148"/>
      <c r="F2604" s="148"/>
    </row>
    <row r="2605" spans="1:6">
      <c r="A2605" s="129"/>
      <c r="B2605" s="225"/>
      <c r="C2605" s="129"/>
      <c r="D2605" s="129"/>
      <c r="E2605" s="148"/>
      <c r="F2605" s="148"/>
    </row>
    <row r="2606" spans="1:6">
      <c r="A2606" s="129"/>
      <c r="B2606" s="225"/>
      <c r="C2606" s="129"/>
      <c r="D2606" s="129"/>
      <c r="E2606" s="148"/>
      <c r="F2606" s="148"/>
    </row>
    <row r="2607" spans="1:6">
      <c r="A2607" s="129"/>
      <c r="B2607" s="225"/>
      <c r="C2607" s="129"/>
      <c r="D2607" s="129"/>
      <c r="E2607" s="148"/>
      <c r="F2607" s="148"/>
    </row>
    <row r="2608" spans="1:6">
      <c r="A2608" s="129"/>
      <c r="B2608" s="225"/>
      <c r="C2608" s="129"/>
      <c r="D2608" s="129"/>
      <c r="E2608" s="148"/>
      <c r="F2608" s="148"/>
    </row>
    <row r="2609" spans="1:6">
      <c r="A2609" s="129"/>
      <c r="B2609" s="225"/>
      <c r="C2609" s="129"/>
      <c r="D2609" s="129"/>
      <c r="E2609" s="148"/>
      <c r="F2609" s="148"/>
    </row>
    <row r="2610" spans="1:6">
      <c r="A2610" s="129"/>
      <c r="B2610" s="225"/>
      <c r="C2610" s="129"/>
      <c r="D2610" s="129"/>
      <c r="E2610" s="148"/>
      <c r="F2610" s="148"/>
    </row>
    <row r="2611" spans="1:6">
      <c r="A2611" s="129"/>
      <c r="B2611" s="225"/>
      <c r="C2611" s="129"/>
      <c r="D2611" s="129"/>
      <c r="E2611" s="148"/>
      <c r="F2611" s="148"/>
    </row>
    <row r="2612" spans="1:6">
      <c r="A2612" s="129"/>
      <c r="B2612" s="225"/>
      <c r="C2612" s="129"/>
      <c r="D2612" s="129"/>
      <c r="E2612" s="148"/>
      <c r="F2612" s="148"/>
    </row>
    <row r="2613" spans="1:6">
      <c r="A2613" s="129"/>
      <c r="B2613" s="225"/>
      <c r="C2613" s="129"/>
      <c r="D2613" s="129"/>
      <c r="E2613" s="148"/>
      <c r="F2613" s="148"/>
    </row>
    <row r="2614" spans="1:6">
      <c r="A2614" s="129"/>
      <c r="B2614" s="225"/>
      <c r="C2614" s="129"/>
      <c r="D2614" s="129"/>
      <c r="E2614" s="148"/>
      <c r="F2614" s="148"/>
    </row>
    <row r="2615" spans="1:6">
      <c r="A2615" s="129"/>
      <c r="B2615" s="225"/>
      <c r="C2615" s="129"/>
      <c r="D2615" s="129"/>
      <c r="E2615" s="148"/>
      <c r="F2615" s="148"/>
    </row>
    <row r="2616" spans="1:6">
      <c r="A2616" s="129"/>
      <c r="B2616" s="225"/>
      <c r="C2616" s="129"/>
      <c r="D2616" s="129"/>
      <c r="E2616" s="148"/>
      <c r="F2616" s="148"/>
    </row>
    <row r="2617" spans="1:6">
      <c r="A2617" s="129"/>
      <c r="B2617" s="225"/>
      <c r="C2617" s="129"/>
      <c r="D2617" s="129"/>
      <c r="E2617" s="148"/>
      <c r="F2617" s="148"/>
    </row>
    <row r="2618" spans="1:6">
      <c r="A2618" s="129"/>
      <c r="B2618" s="225"/>
      <c r="C2618" s="129"/>
      <c r="D2618" s="129"/>
      <c r="E2618" s="148"/>
      <c r="F2618" s="148"/>
    </row>
    <row r="2619" spans="1:6">
      <c r="A2619" s="129"/>
      <c r="B2619" s="225"/>
      <c r="C2619" s="129"/>
      <c r="D2619" s="129"/>
      <c r="E2619" s="148"/>
      <c r="F2619" s="148"/>
    </row>
    <row r="2620" spans="1:6">
      <c r="A2620" s="129"/>
      <c r="B2620" s="225"/>
      <c r="C2620" s="129"/>
      <c r="D2620" s="129"/>
      <c r="E2620" s="148"/>
      <c r="F2620" s="148"/>
    </row>
    <row r="2621" spans="1:6">
      <c r="A2621" s="129"/>
      <c r="B2621" s="225"/>
      <c r="C2621" s="129"/>
      <c r="D2621" s="129"/>
      <c r="E2621" s="148"/>
      <c r="F2621" s="148"/>
    </row>
    <row r="2622" spans="1:6">
      <c r="A2622" s="129"/>
      <c r="B2622" s="225"/>
      <c r="C2622" s="129"/>
      <c r="D2622" s="129"/>
      <c r="E2622" s="148"/>
      <c r="F2622" s="148"/>
    </row>
    <row r="2623" spans="1:6">
      <c r="A2623" s="129"/>
      <c r="B2623" s="225"/>
      <c r="C2623" s="129"/>
      <c r="D2623" s="129"/>
      <c r="E2623" s="148"/>
      <c r="F2623" s="148"/>
    </row>
    <row r="2624" spans="1:6">
      <c r="A2624" s="129"/>
      <c r="B2624" s="225"/>
      <c r="C2624" s="129"/>
      <c r="D2624" s="129"/>
      <c r="E2624" s="148"/>
      <c r="F2624" s="148"/>
    </row>
    <row r="2625" spans="1:6">
      <c r="A2625" s="129"/>
      <c r="B2625" s="225"/>
      <c r="C2625" s="129"/>
      <c r="D2625" s="129"/>
      <c r="E2625" s="148"/>
      <c r="F2625" s="148"/>
    </row>
    <row r="2626" spans="1:6">
      <c r="A2626" s="129"/>
      <c r="B2626" s="225"/>
      <c r="C2626" s="129"/>
      <c r="D2626" s="129"/>
      <c r="E2626" s="148"/>
      <c r="F2626" s="148"/>
    </row>
    <row r="2627" spans="1:6">
      <c r="A2627" s="129"/>
      <c r="B2627" s="225"/>
      <c r="C2627" s="129"/>
      <c r="D2627" s="129"/>
      <c r="E2627" s="148"/>
      <c r="F2627" s="148"/>
    </row>
    <row r="2628" spans="1:6">
      <c r="A2628" s="129"/>
      <c r="B2628" s="225"/>
      <c r="C2628" s="129"/>
      <c r="D2628" s="129"/>
      <c r="E2628" s="148"/>
      <c r="F2628" s="148"/>
    </row>
    <row r="2629" spans="1:6">
      <c r="A2629" s="129"/>
      <c r="B2629" s="225"/>
      <c r="C2629" s="129"/>
      <c r="D2629" s="129"/>
      <c r="E2629" s="148"/>
      <c r="F2629" s="148"/>
    </row>
    <row r="2630" spans="1:6">
      <c r="A2630" s="129"/>
      <c r="B2630" s="225"/>
      <c r="C2630" s="129"/>
      <c r="D2630" s="129"/>
      <c r="E2630" s="148"/>
      <c r="F2630" s="148"/>
    </row>
    <row r="2631" spans="1:6">
      <c r="A2631" s="129"/>
      <c r="B2631" s="225"/>
      <c r="C2631" s="129"/>
      <c r="D2631" s="129"/>
      <c r="E2631" s="148"/>
      <c r="F2631" s="148"/>
    </row>
    <row r="2632" spans="1:6">
      <c r="A2632" s="129"/>
      <c r="B2632" s="225"/>
      <c r="C2632" s="129"/>
      <c r="D2632" s="129"/>
      <c r="E2632" s="148"/>
      <c r="F2632" s="148"/>
    </row>
    <row r="2633" spans="1:6">
      <c r="A2633" s="129"/>
      <c r="B2633" s="225"/>
      <c r="C2633" s="129"/>
      <c r="D2633" s="129"/>
      <c r="E2633" s="148"/>
      <c r="F2633" s="148"/>
    </row>
    <row r="2634" spans="1:6">
      <c r="A2634" s="129"/>
      <c r="B2634" s="225"/>
      <c r="C2634" s="129"/>
      <c r="D2634" s="129"/>
      <c r="E2634" s="148"/>
      <c r="F2634" s="148"/>
    </row>
    <row r="2635" spans="1:6">
      <c r="A2635" s="129"/>
      <c r="B2635" s="225"/>
      <c r="C2635" s="129"/>
      <c r="D2635" s="129"/>
      <c r="E2635" s="148"/>
      <c r="F2635" s="148"/>
    </row>
    <row r="2636" spans="1:6">
      <c r="A2636" s="129"/>
      <c r="B2636" s="225"/>
      <c r="C2636" s="129"/>
      <c r="D2636" s="129"/>
      <c r="E2636" s="148"/>
      <c r="F2636" s="148"/>
    </row>
    <row r="2637" spans="1:6">
      <c r="A2637" s="129"/>
      <c r="B2637" s="225"/>
      <c r="C2637" s="129"/>
      <c r="D2637" s="129"/>
      <c r="E2637" s="148"/>
      <c r="F2637" s="148"/>
    </row>
    <row r="2638" spans="1:6">
      <c r="A2638" s="129"/>
      <c r="B2638" s="225"/>
      <c r="C2638" s="129"/>
      <c r="D2638" s="129"/>
      <c r="E2638" s="148"/>
      <c r="F2638" s="148"/>
    </row>
    <row r="2639" spans="1:6">
      <c r="A2639" s="129"/>
      <c r="B2639" s="225"/>
      <c r="C2639" s="129"/>
      <c r="D2639" s="129"/>
      <c r="E2639" s="148"/>
      <c r="F2639" s="148"/>
    </row>
    <row r="2640" spans="1:6">
      <c r="A2640" s="129"/>
      <c r="B2640" s="225"/>
      <c r="C2640" s="129"/>
      <c r="D2640" s="129"/>
      <c r="E2640" s="148"/>
      <c r="F2640" s="148"/>
    </row>
    <row r="2641" spans="1:6">
      <c r="A2641" s="129"/>
      <c r="B2641" s="225"/>
      <c r="C2641" s="129"/>
      <c r="D2641" s="129"/>
      <c r="E2641" s="148"/>
      <c r="F2641" s="148"/>
    </row>
    <row r="2642" spans="1:6">
      <c r="A2642" s="129"/>
      <c r="B2642" s="225"/>
      <c r="C2642" s="129"/>
      <c r="D2642" s="129"/>
      <c r="E2642" s="148"/>
      <c r="F2642" s="148"/>
    </row>
    <row r="2643" spans="1:6">
      <c r="A2643" s="129"/>
      <c r="B2643" s="225"/>
      <c r="C2643" s="129"/>
      <c r="D2643" s="129"/>
      <c r="E2643" s="148"/>
      <c r="F2643" s="148"/>
    </row>
    <row r="2644" spans="1:6">
      <c r="A2644" s="129"/>
      <c r="B2644" s="225"/>
      <c r="C2644" s="129"/>
      <c r="D2644" s="129"/>
      <c r="E2644" s="148"/>
      <c r="F2644" s="148"/>
    </row>
    <row r="2645" spans="1:6">
      <c r="A2645" s="129"/>
      <c r="B2645" s="225"/>
      <c r="C2645" s="129"/>
      <c r="D2645" s="129"/>
      <c r="E2645" s="148"/>
      <c r="F2645" s="148"/>
    </row>
    <row r="2646" spans="1:6">
      <c r="A2646" s="129"/>
      <c r="B2646" s="225"/>
      <c r="C2646" s="129"/>
      <c r="D2646" s="129"/>
      <c r="E2646" s="148"/>
      <c r="F2646" s="148"/>
    </row>
    <row r="2647" spans="1:6">
      <c r="A2647" s="129"/>
      <c r="B2647" s="225"/>
      <c r="C2647" s="129"/>
      <c r="D2647" s="129"/>
      <c r="E2647" s="148"/>
      <c r="F2647" s="148"/>
    </row>
    <row r="2648" spans="1:6">
      <c r="A2648" s="129"/>
      <c r="B2648" s="225"/>
      <c r="C2648" s="129"/>
      <c r="D2648" s="129"/>
      <c r="E2648" s="148"/>
      <c r="F2648" s="148"/>
    </row>
    <row r="2649" spans="1:6">
      <c r="A2649" s="129"/>
      <c r="B2649" s="225"/>
      <c r="C2649" s="129"/>
      <c r="D2649" s="129"/>
      <c r="E2649" s="148"/>
      <c r="F2649" s="148"/>
    </row>
    <row r="2650" spans="1:6">
      <c r="A2650" s="129"/>
      <c r="B2650" s="225"/>
      <c r="C2650" s="129"/>
      <c r="D2650" s="129"/>
      <c r="E2650" s="148"/>
      <c r="F2650" s="148"/>
    </row>
    <row r="2651" spans="1:6">
      <c r="A2651" s="129"/>
      <c r="B2651" s="225"/>
      <c r="C2651" s="129"/>
      <c r="D2651" s="129"/>
      <c r="E2651" s="148"/>
      <c r="F2651" s="148"/>
    </row>
    <row r="2652" spans="1:6">
      <c r="A2652" s="129"/>
      <c r="B2652" s="225"/>
      <c r="C2652" s="129"/>
      <c r="D2652" s="129"/>
      <c r="E2652" s="148"/>
      <c r="F2652" s="148"/>
    </row>
    <row r="2653" spans="1:6">
      <c r="A2653" s="129"/>
      <c r="B2653" s="225"/>
      <c r="C2653" s="129"/>
      <c r="D2653" s="129"/>
      <c r="E2653" s="148"/>
      <c r="F2653" s="148"/>
    </row>
    <row r="2654" spans="1:6">
      <c r="A2654" s="129"/>
      <c r="B2654" s="225"/>
      <c r="C2654" s="129"/>
      <c r="D2654" s="129"/>
      <c r="E2654" s="148"/>
      <c r="F2654" s="148"/>
    </row>
    <row r="2655" spans="1:6">
      <c r="A2655" s="129"/>
      <c r="B2655" s="225"/>
      <c r="C2655" s="129"/>
      <c r="D2655" s="129"/>
      <c r="E2655" s="148"/>
      <c r="F2655" s="148"/>
    </row>
    <row r="2656" spans="1:6">
      <c r="A2656" s="129"/>
      <c r="B2656" s="225"/>
      <c r="C2656" s="129"/>
      <c r="D2656" s="129"/>
      <c r="E2656" s="148"/>
      <c r="F2656" s="148"/>
    </row>
    <row r="2657" spans="1:6">
      <c r="A2657" s="129"/>
      <c r="B2657" s="225"/>
      <c r="C2657" s="129"/>
      <c r="D2657" s="129"/>
      <c r="E2657" s="148"/>
      <c r="F2657" s="148"/>
    </row>
    <row r="2658" spans="1:6">
      <c r="A2658" s="129"/>
      <c r="B2658" s="225"/>
      <c r="C2658" s="129"/>
      <c r="D2658" s="129"/>
      <c r="E2658" s="148"/>
      <c r="F2658" s="148"/>
    </row>
    <row r="2659" spans="1:6">
      <c r="A2659" s="129"/>
      <c r="B2659" s="225"/>
      <c r="C2659" s="129"/>
      <c r="D2659" s="129"/>
      <c r="E2659" s="148"/>
      <c r="F2659" s="148"/>
    </row>
    <row r="2660" spans="1:6">
      <c r="A2660" s="129"/>
      <c r="B2660" s="225"/>
      <c r="C2660" s="129"/>
      <c r="D2660" s="129"/>
      <c r="E2660" s="148"/>
      <c r="F2660" s="148"/>
    </row>
    <row r="2661" spans="1:6">
      <c r="A2661" s="129"/>
      <c r="B2661" s="225"/>
      <c r="C2661" s="129"/>
      <c r="D2661" s="129"/>
      <c r="E2661" s="148"/>
      <c r="F2661" s="148"/>
    </row>
    <row r="2662" spans="1:6">
      <c r="A2662" s="129"/>
      <c r="B2662" s="225"/>
      <c r="C2662" s="129"/>
      <c r="D2662" s="129"/>
      <c r="E2662" s="148"/>
      <c r="F2662" s="148"/>
    </row>
    <row r="2663" spans="1:6">
      <c r="A2663" s="129"/>
      <c r="B2663" s="225"/>
      <c r="C2663" s="129"/>
      <c r="D2663" s="129"/>
      <c r="E2663" s="148"/>
      <c r="F2663" s="148"/>
    </row>
    <row r="2664" spans="1:6">
      <c r="A2664" s="129"/>
      <c r="B2664" s="225"/>
      <c r="C2664" s="129"/>
      <c r="D2664" s="129"/>
      <c r="E2664" s="148"/>
      <c r="F2664" s="148"/>
    </row>
    <row r="2665" spans="1:6">
      <c r="A2665" s="129"/>
      <c r="B2665" s="225"/>
      <c r="C2665" s="129"/>
      <c r="D2665" s="129"/>
      <c r="E2665" s="148"/>
      <c r="F2665" s="148"/>
    </row>
    <row r="2666" spans="1:6">
      <c r="A2666" s="129"/>
      <c r="B2666" s="225"/>
      <c r="C2666" s="129"/>
      <c r="D2666" s="129"/>
      <c r="E2666" s="148"/>
      <c r="F2666" s="148"/>
    </row>
    <row r="2667" spans="1:6">
      <c r="A2667" s="129"/>
      <c r="B2667" s="225"/>
      <c r="C2667" s="129"/>
      <c r="D2667" s="129"/>
      <c r="E2667" s="148"/>
      <c r="F2667" s="148"/>
    </row>
    <row r="2668" spans="1:6">
      <c r="A2668" s="129"/>
      <c r="B2668" s="225"/>
      <c r="C2668" s="129"/>
      <c r="D2668" s="129"/>
      <c r="E2668" s="148"/>
      <c r="F2668" s="148"/>
    </row>
    <row r="2669" spans="1:6">
      <c r="A2669" s="129"/>
      <c r="B2669" s="225"/>
      <c r="C2669" s="129"/>
      <c r="D2669" s="129"/>
      <c r="E2669" s="148"/>
      <c r="F2669" s="148"/>
    </row>
    <row r="2670" spans="1:6">
      <c r="A2670" s="129"/>
      <c r="B2670" s="225"/>
      <c r="C2670" s="129"/>
      <c r="D2670" s="129"/>
      <c r="E2670" s="148"/>
      <c r="F2670" s="148"/>
    </row>
    <row r="2671" spans="1:6">
      <c r="A2671" s="129"/>
      <c r="B2671" s="225"/>
      <c r="C2671" s="129"/>
      <c r="D2671" s="129"/>
      <c r="E2671" s="148"/>
      <c r="F2671" s="148"/>
    </row>
    <row r="2672" spans="1:6">
      <c r="A2672" s="129"/>
      <c r="B2672" s="225"/>
      <c r="C2672" s="129"/>
      <c r="D2672" s="129"/>
      <c r="E2672" s="148"/>
      <c r="F2672" s="148"/>
    </row>
    <row r="2673" spans="1:6">
      <c r="A2673" s="129"/>
      <c r="B2673" s="225"/>
      <c r="C2673" s="129"/>
      <c r="D2673" s="129"/>
      <c r="E2673" s="148"/>
      <c r="F2673" s="148"/>
    </row>
    <row r="2674" spans="1:6">
      <c r="A2674" s="129"/>
      <c r="B2674" s="225"/>
      <c r="C2674" s="129"/>
      <c r="D2674" s="129"/>
      <c r="E2674" s="148"/>
      <c r="F2674" s="148"/>
    </row>
    <row r="2675" spans="1:6">
      <c r="A2675" s="129"/>
      <c r="B2675" s="225"/>
      <c r="C2675" s="129"/>
      <c r="D2675" s="129"/>
      <c r="E2675" s="148"/>
      <c r="F2675" s="148"/>
    </row>
    <row r="2676" spans="1:6">
      <c r="A2676" s="129"/>
      <c r="B2676" s="225"/>
      <c r="C2676" s="129"/>
      <c r="D2676" s="129"/>
      <c r="E2676" s="148"/>
      <c r="F2676" s="148"/>
    </row>
    <row r="2677" spans="1:6">
      <c r="A2677" s="129"/>
      <c r="B2677" s="225"/>
      <c r="C2677" s="129"/>
      <c r="D2677" s="129"/>
      <c r="E2677" s="148"/>
      <c r="F2677" s="148"/>
    </row>
    <row r="2678" spans="1:6">
      <c r="A2678" s="129"/>
      <c r="B2678" s="225"/>
      <c r="C2678" s="129"/>
      <c r="D2678" s="129"/>
      <c r="E2678" s="148"/>
      <c r="F2678" s="148"/>
    </row>
    <row r="2679" spans="1:6">
      <c r="A2679" s="129"/>
      <c r="B2679" s="225"/>
      <c r="C2679" s="129"/>
      <c r="D2679" s="129"/>
      <c r="E2679" s="148"/>
      <c r="F2679" s="148"/>
    </row>
    <row r="2680" spans="1:6">
      <c r="A2680" s="129"/>
      <c r="B2680" s="225"/>
      <c r="C2680" s="129"/>
      <c r="D2680" s="129"/>
      <c r="E2680" s="148"/>
      <c r="F2680" s="148"/>
    </row>
    <row r="2681" spans="1:6">
      <c r="A2681" s="129"/>
      <c r="B2681" s="225"/>
      <c r="C2681" s="129"/>
      <c r="D2681" s="129"/>
      <c r="E2681" s="148"/>
      <c r="F2681" s="148"/>
    </row>
    <row r="2682" spans="1:6">
      <c r="A2682" s="129"/>
      <c r="B2682" s="225"/>
      <c r="C2682" s="129"/>
      <c r="D2682" s="129"/>
      <c r="E2682" s="148"/>
      <c r="F2682" s="148"/>
    </row>
    <row r="2683" spans="1:6">
      <c r="A2683" s="129"/>
      <c r="B2683" s="225"/>
      <c r="C2683" s="129"/>
      <c r="D2683" s="129"/>
      <c r="E2683" s="148"/>
      <c r="F2683" s="148"/>
    </row>
    <row r="2684" spans="1:6">
      <c r="A2684" s="129"/>
      <c r="B2684" s="225"/>
      <c r="C2684" s="129"/>
      <c r="D2684" s="129"/>
      <c r="E2684" s="148"/>
      <c r="F2684" s="148"/>
    </row>
    <row r="2685" spans="1:6">
      <c r="A2685" s="129"/>
      <c r="B2685" s="225"/>
      <c r="C2685" s="129"/>
      <c r="D2685" s="129"/>
      <c r="E2685" s="148"/>
      <c r="F2685" s="148"/>
    </row>
    <row r="2686" spans="1:6">
      <c r="A2686" s="129"/>
      <c r="B2686" s="225"/>
      <c r="C2686" s="129"/>
      <c r="D2686" s="129"/>
      <c r="E2686" s="148"/>
      <c r="F2686" s="148"/>
    </row>
    <row r="2687" spans="1:6">
      <c r="A2687" s="129"/>
      <c r="B2687" s="225"/>
      <c r="C2687" s="129"/>
      <c r="D2687" s="129"/>
      <c r="E2687" s="148"/>
      <c r="F2687" s="148"/>
    </row>
    <row r="2688" spans="1:6">
      <c r="A2688" s="129"/>
      <c r="B2688" s="225"/>
      <c r="C2688" s="129"/>
      <c r="D2688" s="129"/>
      <c r="E2688" s="148"/>
      <c r="F2688" s="148"/>
    </row>
    <row r="2689" spans="1:6">
      <c r="A2689" s="129"/>
      <c r="B2689" s="225"/>
      <c r="C2689" s="129"/>
      <c r="D2689" s="129"/>
      <c r="E2689" s="148"/>
      <c r="F2689" s="148"/>
    </row>
    <row r="2690" spans="1:6">
      <c r="A2690" s="129"/>
      <c r="B2690" s="225"/>
      <c r="C2690" s="129"/>
      <c r="D2690" s="129"/>
      <c r="E2690" s="148"/>
      <c r="F2690" s="148"/>
    </row>
  </sheetData>
  <pageMargins left="0.7" right="0.7" top="0.75" bottom="0.75" header="0.3" footer="0.3"/>
  <pageSetup paperSize="9" scale="95" orientation="portrait" r:id="rId1"/>
  <headerFooter>
    <oddHeader>&amp;L&amp;"Arial Narrow,Bold"PROPOSED PRIVATE RESIDENCE ON PLOT LR No. 21/1/56/8, RUNDA
FOR BINI PATEL</oddHeader>
    <oddFooter>&amp;L&amp;"Arial Narrow,Bold"&amp;KFF0000Ξ&amp;K000000 Design Cost Ltd&amp;C&amp;"Arial Narrow,Regular"MH|&amp;P&amp;R&amp;"Arial Narrow,Bold"&amp;A</oddFooter>
  </headerFooter>
  <rowBreaks count="23" manualBreakCount="23">
    <brk id="52" max="16383" man="1"/>
    <brk id="105" max="16383" man="1"/>
    <brk id="165" max="16383" man="1"/>
    <brk id="222" max="16383" man="1"/>
    <brk id="275" max="16383" man="1"/>
    <brk id="325" max="16383" man="1"/>
    <brk id="384" max="16383" man="1"/>
    <brk id="435" max="16383" man="1"/>
    <brk id="480" max="16383" man="1"/>
    <brk id="527" max="16383" man="1"/>
    <brk id="584" max="16383" man="1"/>
    <brk id="645" max="16383" man="1"/>
    <brk id="688" max="16383" man="1"/>
    <brk id="744" max="16383" man="1"/>
    <brk id="784" max="16383" man="1"/>
    <brk id="836" max="16383" man="1"/>
    <brk id="894" max="16383" man="1"/>
    <brk id="945" max="16383" man="1"/>
    <brk id="1003" max="16383" man="1"/>
    <brk id="1064" max="16383" man="1"/>
    <brk id="1123" max="16383" man="1"/>
    <brk id="1173" max="16383" man="1"/>
    <brk id="1232"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132"/>
  <sheetViews>
    <sheetView topLeftCell="B1" zoomScaleNormal="100" workbookViewId="0">
      <pane ySplit="1" topLeftCell="A94" activePane="bottomLeft" state="frozen"/>
      <selection activeCell="C20" sqref="C20"/>
      <selection pane="bottomLeft" activeCell="G115" sqref="G115"/>
    </sheetView>
  </sheetViews>
  <sheetFormatPr defaultRowHeight="12.75"/>
  <cols>
    <col min="1" max="1" width="6.5703125" customWidth="1"/>
    <col min="2" max="2" width="29.7109375" customWidth="1"/>
    <col min="3" max="8" width="11.7109375" customWidth="1"/>
  </cols>
  <sheetData>
    <row r="1" spans="1:8">
      <c r="A1" s="417" t="s">
        <v>18</v>
      </c>
      <c r="B1" s="417" t="s">
        <v>1</v>
      </c>
      <c r="C1" s="417" t="s">
        <v>1844</v>
      </c>
      <c r="D1" s="417" t="s">
        <v>1845</v>
      </c>
      <c r="E1" s="417" t="s">
        <v>1846</v>
      </c>
      <c r="F1" s="417" t="s">
        <v>1847</v>
      </c>
      <c r="G1" s="417" t="s">
        <v>1848</v>
      </c>
      <c r="H1" s="417" t="s">
        <v>1849</v>
      </c>
    </row>
    <row r="2" spans="1:8">
      <c r="A2" s="419"/>
      <c r="B2" s="419"/>
      <c r="C2" s="419"/>
      <c r="D2" s="419"/>
      <c r="E2" s="419"/>
      <c r="F2" s="419"/>
      <c r="G2" s="419"/>
      <c r="H2" s="419"/>
    </row>
    <row r="3" spans="1:8">
      <c r="A3" s="416"/>
      <c r="B3" s="420" t="s">
        <v>1818</v>
      </c>
      <c r="C3" s="416"/>
      <c r="D3" s="416"/>
      <c r="E3" s="416"/>
      <c r="F3" s="416"/>
      <c r="G3" s="416"/>
      <c r="H3" s="416"/>
    </row>
    <row r="4" spans="1:8">
      <c r="A4" s="416"/>
      <c r="B4" s="418"/>
      <c r="C4" s="416"/>
      <c r="D4" s="416"/>
      <c r="E4" s="416"/>
      <c r="F4" s="416"/>
      <c r="G4" s="416"/>
      <c r="H4" s="416"/>
    </row>
    <row r="5" spans="1:8">
      <c r="A5" s="416"/>
      <c r="B5" s="418" t="s">
        <v>1850</v>
      </c>
      <c r="C5" s="416"/>
      <c r="D5" s="416"/>
      <c r="E5" s="416"/>
      <c r="F5" s="416">
        <v>11.2</v>
      </c>
      <c r="G5" s="416">
        <v>10</v>
      </c>
      <c r="H5" s="416">
        <f>G5*F5</f>
        <v>112</v>
      </c>
    </row>
    <row r="6" spans="1:8">
      <c r="A6" s="416"/>
      <c r="B6" s="416"/>
      <c r="C6" s="416"/>
      <c r="D6" s="416"/>
      <c r="E6" s="416"/>
      <c r="F6" s="416"/>
      <c r="G6" s="416"/>
      <c r="H6" s="416"/>
    </row>
    <row r="7" spans="1:8">
      <c r="A7" s="416"/>
      <c r="B7" s="418" t="s">
        <v>1851</v>
      </c>
      <c r="C7" s="416"/>
      <c r="D7" s="416">
        <f>11.2+11.2+20+22.4+6+4+3.9</f>
        <v>78.7</v>
      </c>
      <c r="E7" s="416">
        <v>0.6</v>
      </c>
      <c r="F7" s="416">
        <v>1.4</v>
      </c>
      <c r="G7" s="416"/>
      <c r="H7" s="416">
        <f>F7*E7*D7</f>
        <v>66.108000000000004</v>
      </c>
    </row>
    <row r="8" spans="1:8">
      <c r="A8" s="416"/>
      <c r="B8" s="416"/>
      <c r="C8" s="416"/>
      <c r="D8" s="416"/>
      <c r="E8" s="416"/>
      <c r="F8" s="416"/>
      <c r="G8" s="416"/>
      <c r="H8" s="416"/>
    </row>
    <row r="9" spans="1:8">
      <c r="A9" s="416"/>
      <c r="B9" s="418" t="s">
        <v>1852</v>
      </c>
      <c r="C9" s="416">
        <v>10</v>
      </c>
      <c r="D9" s="416">
        <f>1.2*4</f>
        <v>4.8</v>
      </c>
      <c r="E9" s="416"/>
      <c r="F9" s="416">
        <v>1.2</v>
      </c>
      <c r="G9" s="416"/>
      <c r="H9" s="416">
        <f>F9*D9*C9</f>
        <v>57.599999999999994</v>
      </c>
    </row>
    <row r="10" spans="1:8">
      <c r="A10" s="416"/>
      <c r="B10" s="418"/>
      <c r="C10" s="416"/>
      <c r="D10" s="416"/>
      <c r="E10" s="416"/>
      <c r="F10" s="416"/>
      <c r="G10" s="416"/>
      <c r="H10" s="416"/>
    </row>
    <row r="11" spans="1:8">
      <c r="A11" s="416"/>
      <c r="B11" s="418"/>
      <c r="C11" s="416"/>
      <c r="D11" s="416"/>
      <c r="E11" s="416"/>
      <c r="F11" s="416"/>
      <c r="G11" s="416"/>
      <c r="H11" s="419">
        <f>SUM(H9:H10)</f>
        <v>57.599999999999994</v>
      </c>
    </row>
    <row r="12" spans="1:8">
      <c r="A12" s="416"/>
      <c r="B12" s="418" t="s">
        <v>1853</v>
      </c>
      <c r="C12" s="416"/>
      <c r="D12" s="416">
        <v>11.2</v>
      </c>
      <c r="E12" s="416">
        <v>10</v>
      </c>
      <c r="F12" s="416"/>
      <c r="G12" s="416">
        <f>E12*D12</f>
        <v>112</v>
      </c>
      <c r="H12" s="416"/>
    </row>
    <row r="13" spans="1:8">
      <c r="A13" s="416"/>
      <c r="B13" s="416"/>
      <c r="C13" s="416"/>
      <c r="D13" s="416"/>
      <c r="E13" s="416"/>
      <c r="F13" s="416"/>
      <c r="G13" s="416"/>
      <c r="H13" s="416"/>
    </row>
    <row r="14" spans="1:8">
      <c r="A14" s="416"/>
      <c r="B14" s="418" t="s">
        <v>1854</v>
      </c>
      <c r="C14" s="416"/>
      <c r="D14" s="416"/>
      <c r="E14" s="416"/>
      <c r="F14" s="416"/>
      <c r="G14" s="416">
        <f>G12</f>
        <v>112</v>
      </c>
      <c r="H14" s="416"/>
    </row>
    <row r="15" spans="1:8">
      <c r="A15" s="416"/>
      <c r="B15" s="418"/>
      <c r="C15" s="416"/>
      <c r="D15" s="416"/>
      <c r="E15" s="416"/>
      <c r="F15" s="416"/>
      <c r="G15" s="416"/>
      <c r="H15" s="416"/>
    </row>
    <row r="16" spans="1:8">
      <c r="A16" s="416"/>
      <c r="B16" s="418" t="s">
        <v>1889</v>
      </c>
      <c r="C16" s="416"/>
      <c r="D16" s="416">
        <f>D7</f>
        <v>78.7</v>
      </c>
      <c r="E16" s="416">
        <v>0.4</v>
      </c>
      <c r="F16" s="416">
        <v>1.2</v>
      </c>
      <c r="G16" s="416"/>
      <c r="H16" s="416">
        <f>F16*E16*D16</f>
        <v>37.776000000000003</v>
      </c>
    </row>
    <row r="17" spans="1:8">
      <c r="A17" s="416"/>
      <c r="B17" s="418"/>
      <c r="C17" s="416">
        <f>C9</f>
        <v>10</v>
      </c>
      <c r="D17" s="416">
        <f>D9</f>
        <v>4.8</v>
      </c>
      <c r="E17" s="416"/>
      <c r="F17" s="416">
        <v>0.9</v>
      </c>
      <c r="G17" s="416"/>
      <c r="H17" s="416">
        <f>F17*D17*C17</f>
        <v>43.2</v>
      </c>
    </row>
    <row r="18" spans="1:8" ht="13.5" thickBot="1">
      <c r="A18" s="416"/>
      <c r="B18" s="418"/>
      <c r="C18" s="416"/>
      <c r="D18" s="416"/>
      <c r="E18" s="416"/>
      <c r="F18" s="416"/>
      <c r="G18" s="416"/>
      <c r="H18" s="421">
        <f>SUM(H16:H17)</f>
        <v>80.975999999999999</v>
      </c>
    </row>
    <row r="19" spans="1:8" ht="13.5" thickTop="1">
      <c r="A19" s="416"/>
      <c r="B19" s="418" t="s">
        <v>1890</v>
      </c>
      <c r="C19" s="416"/>
      <c r="D19" s="416">
        <f>D7</f>
        <v>78.7</v>
      </c>
      <c r="E19" s="416">
        <v>0.2</v>
      </c>
      <c r="F19" s="416">
        <v>1.2</v>
      </c>
      <c r="G19" s="416"/>
      <c r="H19" s="416">
        <f>F19*E19*D19</f>
        <v>18.888000000000002</v>
      </c>
    </row>
    <row r="20" spans="1:8">
      <c r="A20" s="416"/>
      <c r="B20" s="418"/>
      <c r="C20" s="416"/>
      <c r="D20" s="416"/>
      <c r="E20" s="416"/>
      <c r="F20" s="416">
        <v>0.3</v>
      </c>
      <c r="G20" s="416">
        <f>G14</f>
        <v>112</v>
      </c>
      <c r="H20" s="418">
        <f>G20*F20</f>
        <v>33.6</v>
      </c>
    </row>
    <row r="21" spans="1:8">
      <c r="A21" s="416"/>
      <c r="B21" s="418"/>
      <c r="C21" s="416">
        <f>C17</f>
        <v>10</v>
      </c>
      <c r="D21" s="416">
        <f>D9</f>
        <v>4.8</v>
      </c>
      <c r="E21" s="416"/>
      <c r="F21" s="416">
        <v>0.3</v>
      </c>
      <c r="G21" s="416"/>
      <c r="H21" s="416">
        <f>F21*D21*C21</f>
        <v>14.399999999999999</v>
      </c>
    </row>
    <row r="22" spans="1:8">
      <c r="A22" s="416"/>
      <c r="B22" s="418"/>
      <c r="C22" s="416"/>
      <c r="D22" s="416"/>
      <c r="E22" s="416"/>
      <c r="F22" s="416"/>
      <c r="G22" s="416"/>
      <c r="H22" s="416"/>
    </row>
    <row r="23" spans="1:8" ht="13.5" thickBot="1">
      <c r="A23" s="416"/>
      <c r="B23" s="418"/>
      <c r="C23" s="416"/>
      <c r="D23" s="416"/>
      <c r="E23" s="416"/>
      <c r="F23" s="416"/>
      <c r="G23" s="416"/>
      <c r="H23" s="421">
        <f>SUM(H19:H21)</f>
        <v>66.888000000000005</v>
      </c>
    </row>
    <row r="24" spans="1:8" ht="13.5" thickTop="1">
      <c r="A24" s="416"/>
      <c r="B24" s="416"/>
      <c r="C24" s="416"/>
      <c r="D24" s="416"/>
      <c r="E24" s="416"/>
      <c r="F24" s="416"/>
      <c r="G24" s="416"/>
      <c r="H24" s="416"/>
    </row>
    <row r="25" spans="1:8">
      <c r="A25" s="416"/>
      <c r="B25" s="420" t="s">
        <v>1855</v>
      </c>
      <c r="C25" s="416"/>
      <c r="D25" s="416"/>
      <c r="E25" s="416"/>
      <c r="F25" s="416"/>
      <c r="G25" s="416"/>
      <c r="H25" s="416"/>
    </row>
    <row r="26" spans="1:8">
      <c r="A26" s="416"/>
      <c r="B26" s="418" t="s">
        <v>1856</v>
      </c>
      <c r="C26" s="416"/>
      <c r="D26" s="416">
        <f>D7</f>
        <v>78.7</v>
      </c>
      <c r="E26" s="416">
        <v>0.6</v>
      </c>
      <c r="F26" s="416"/>
      <c r="G26" s="416">
        <f>E26*D26</f>
        <v>47.22</v>
      </c>
      <c r="H26" s="416"/>
    </row>
    <row r="27" spans="1:8">
      <c r="A27" s="416"/>
      <c r="B27" s="416"/>
      <c r="C27" s="416"/>
      <c r="D27" s="416"/>
      <c r="E27" s="416"/>
      <c r="F27" s="416"/>
      <c r="G27" s="416"/>
      <c r="H27" s="416"/>
    </row>
    <row r="28" spans="1:8">
      <c r="A28" s="416"/>
      <c r="B28" s="418" t="s">
        <v>1857</v>
      </c>
      <c r="C28" s="416">
        <f>C21</f>
        <v>10</v>
      </c>
      <c r="D28" s="416">
        <v>1.2</v>
      </c>
      <c r="E28" s="416">
        <v>1.2</v>
      </c>
      <c r="F28" s="416"/>
      <c r="G28">
        <f>E28*D28*C28</f>
        <v>14.399999999999999</v>
      </c>
      <c r="H28" s="416"/>
    </row>
    <row r="29" spans="1:8">
      <c r="A29" s="416"/>
      <c r="B29" s="418"/>
      <c r="C29" s="416"/>
      <c r="D29" s="416"/>
      <c r="E29" s="416"/>
      <c r="F29" s="416"/>
      <c r="H29" s="416"/>
    </row>
    <row r="30" spans="1:8">
      <c r="A30" s="416"/>
      <c r="B30" s="418"/>
      <c r="C30" s="416"/>
      <c r="D30" s="416"/>
      <c r="E30" s="416"/>
      <c r="F30" s="416"/>
      <c r="H30" s="416"/>
    </row>
    <row r="31" spans="1:8">
      <c r="A31" s="416"/>
      <c r="B31" s="418"/>
      <c r="C31" s="416"/>
      <c r="D31" s="416"/>
      <c r="E31" s="416"/>
      <c r="F31" s="416"/>
      <c r="G31" s="431">
        <f>SUM(G28:G30)</f>
        <v>14.399999999999999</v>
      </c>
      <c r="H31" s="416"/>
    </row>
    <row r="32" spans="1:8">
      <c r="A32" s="416"/>
      <c r="B32" s="416"/>
      <c r="C32" s="416"/>
      <c r="D32" s="416"/>
      <c r="E32" s="416"/>
      <c r="F32" s="416"/>
      <c r="G32" s="416"/>
      <c r="H32" s="416"/>
    </row>
    <row r="33" spans="1:10">
      <c r="A33" s="416"/>
      <c r="B33" s="418" t="s">
        <v>1858</v>
      </c>
      <c r="C33" s="416"/>
      <c r="D33" s="416">
        <f>D26</f>
        <v>78.7</v>
      </c>
      <c r="E33" s="416">
        <v>0.6</v>
      </c>
      <c r="F33" s="416">
        <v>0.2</v>
      </c>
      <c r="G33" s="416"/>
      <c r="H33" s="416">
        <f>F33*E33*D33</f>
        <v>9.4440000000000008</v>
      </c>
    </row>
    <row r="34" spans="1:10">
      <c r="A34" s="416"/>
      <c r="B34" s="416"/>
      <c r="C34" s="416"/>
      <c r="D34" s="416"/>
      <c r="E34" s="416"/>
      <c r="F34" s="416"/>
      <c r="G34" s="416"/>
      <c r="H34" s="416"/>
    </row>
    <row r="35" spans="1:10">
      <c r="A35" s="416"/>
      <c r="B35" s="418" t="s">
        <v>1857</v>
      </c>
      <c r="C35" s="416">
        <f t="shared" ref="C35:E37" si="0">C28</f>
        <v>10</v>
      </c>
      <c r="D35" s="416">
        <v>1.2</v>
      </c>
      <c r="E35" s="416">
        <v>1.2</v>
      </c>
      <c r="F35" s="416">
        <v>1.05</v>
      </c>
      <c r="G35" s="416"/>
      <c r="H35" s="416">
        <f>F35*E35*D35*C35</f>
        <v>15.120000000000001</v>
      </c>
    </row>
    <row r="36" spans="1:10">
      <c r="A36" s="416"/>
      <c r="B36" s="418"/>
      <c r="C36" s="416">
        <f t="shared" si="0"/>
        <v>0</v>
      </c>
      <c r="D36" s="416">
        <f t="shared" si="0"/>
        <v>0</v>
      </c>
      <c r="E36" s="416">
        <f t="shared" si="0"/>
        <v>0</v>
      </c>
      <c r="F36" s="416">
        <v>0.45</v>
      </c>
      <c r="G36" s="416"/>
      <c r="H36" s="416">
        <f>F36*E36*D36*C36</f>
        <v>0</v>
      </c>
    </row>
    <row r="37" spans="1:10">
      <c r="A37" s="416"/>
      <c r="B37" s="418"/>
      <c r="C37" s="416">
        <f t="shared" si="0"/>
        <v>0</v>
      </c>
      <c r="D37" s="416">
        <f t="shared" si="0"/>
        <v>0</v>
      </c>
      <c r="E37" s="416">
        <f t="shared" si="0"/>
        <v>0</v>
      </c>
      <c r="F37" s="416">
        <v>0.45</v>
      </c>
      <c r="G37" s="416"/>
      <c r="H37" s="416">
        <f>F37*E37*D37*C37</f>
        <v>0</v>
      </c>
    </row>
    <row r="38" spans="1:10">
      <c r="A38" s="416"/>
      <c r="B38" s="418"/>
      <c r="C38" s="416"/>
      <c r="D38" s="416"/>
      <c r="E38" s="416"/>
      <c r="F38" s="416"/>
      <c r="G38" s="416"/>
      <c r="H38" s="431">
        <f>SUM(H35:H37)</f>
        <v>15.120000000000001</v>
      </c>
    </row>
    <row r="39" spans="1:10">
      <c r="A39" s="416"/>
      <c r="B39" s="418"/>
      <c r="C39" s="416"/>
      <c r="D39" s="416"/>
      <c r="E39" s="416"/>
      <c r="F39" s="416"/>
      <c r="G39" s="416"/>
      <c r="H39" s="419"/>
    </row>
    <row r="40" spans="1:10">
      <c r="A40" s="416"/>
      <c r="B40" s="418" t="s">
        <v>1909</v>
      </c>
      <c r="C40" s="416"/>
      <c r="D40" s="416"/>
      <c r="E40" s="416">
        <v>0.2</v>
      </c>
      <c r="F40" s="416">
        <v>0.3</v>
      </c>
      <c r="G40" s="416"/>
      <c r="H40" s="418">
        <f>D40*E40*F40</f>
        <v>0</v>
      </c>
    </row>
    <row r="41" spans="1:10">
      <c r="A41" s="416"/>
      <c r="B41" s="418"/>
      <c r="C41" s="416"/>
      <c r="D41" s="416"/>
      <c r="E41" s="416"/>
      <c r="F41" s="416"/>
      <c r="G41" s="416"/>
      <c r="H41" s="419"/>
    </row>
    <row r="42" spans="1:10">
      <c r="A42" s="416"/>
      <c r="B42" s="416"/>
      <c r="C42" s="416"/>
      <c r="D42" s="416"/>
      <c r="E42" s="416"/>
      <c r="F42" s="416"/>
      <c r="G42" s="416"/>
      <c r="H42" s="416"/>
    </row>
    <row r="43" spans="1:10">
      <c r="A43" s="416"/>
      <c r="B43" s="418" t="s">
        <v>1859</v>
      </c>
      <c r="C43" s="416">
        <f>C35</f>
        <v>10</v>
      </c>
      <c r="D43" s="416">
        <v>0.3</v>
      </c>
      <c r="E43" s="416">
        <v>0.2</v>
      </c>
      <c r="F43" s="416">
        <v>1.2</v>
      </c>
      <c r="G43" s="416"/>
      <c r="H43" s="416">
        <f>F43*E43*D43*C43</f>
        <v>0.72</v>
      </c>
      <c r="J43" s="461"/>
    </row>
    <row r="44" spans="1:10">
      <c r="A44" s="416"/>
      <c r="B44" s="416"/>
      <c r="C44" s="416"/>
      <c r="D44" s="416"/>
      <c r="E44" s="416"/>
      <c r="F44" s="416"/>
      <c r="G44" s="416"/>
      <c r="H44" s="416"/>
    </row>
    <row r="45" spans="1:10">
      <c r="A45" s="416"/>
      <c r="B45" s="420" t="s">
        <v>404</v>
      </c>
      <c r="C45" s="416"/>
      <c r="D45" s="416"/>
      <c r="E45" s="416"/>
      <c r="F45" s="416"/>
      <c r="G45" s="416"/>
      <c r="H45" s="416"/>
    </row>
    <row r="46" spans="1:10">
      <c r="A46" s="416"/>
      <c r="B46" s="418" t="s">
        <v>30</v>
      </c>
      <c r="C46" s="416">
        <v>3</v>
      </c>
      <c r="D46" s="416">
        <f>D33</f>
        <v>78.7</v>
      </c>
      <c r="E46" s="416">
        <f>100/162</f>
        <v>0.61728395061728392</v>
      </c>
      <c r="F46" s="416"/>
      <c r="G46" s="416"/>
      <c r="H46" s="416">
        <f>E46*D46*C46</f>
        <v>145.74074074074073</v>
      </c>
    </row>
    <row r="47" spans="1:10">
      <c r="A47" s="416"/>
      <c r="B47" s="418" t="s">
        <v>1896</v>
      </c>
      <c r="C47" s="416">
        <f>D46/0.2</f>
        <v>393.5</v>
      </c>
      <c r="D47" s="416">
        <v>0.8</v>
      </c>
      <c r="E47" s="416">
        <f>E46</f>
        <v>0.61728395061728392</v>
      </c>
      <c r="F47" s="416"/>
      <c r="G47" s="416"/>
      <c r="H47" s="416">
        <f>E47*D47*C47</f>
        <v>194.32098765432099</v>
      </c>
      <c r="J47" s="461"/>
    </row>
    <row r="48" spans="1:10">
      <c r="A48" s="416"/>
      <c r="B48" s="418" t="s">
        <v>1860</v>
      </c>
      <c r="C48" s="416">
        <f>C35*14</f>
        <v>140</v>
      </c>
      <c r="D48" s="416">
        <v>1.2</v>
      </c>
      <c r="E48" s="416">
        <f>256/162</f>
        <v>1.5802469135802468</v>
      </c>
      <c r="F48" s="416">
        <v>1</v>
      </c>
      <c r="G48" s="416"/>
      <c r="H48" s="416">
        <f>F48*E48*D48*C48</f>
        <v>265.48148148148147</v>
      </c>
    </row>
    <row r="49" spans="1:8">
      <c r="A49" s="416"/>
      <c r="B49" s="418" t="s">
        <v>59</v>
      </c>
      <c r="C49" s="416">
        <f>C35*4</f>
        <v>40</v>
      </c>
      <c r="D49" s="416">
        <v>1.2</v>
      </c>
      <c r="E49" s="416">
        <f>144/162</f>
        <v>0.88888888888888884</v>
      </c>
      <c r="F49" s="416">
        <v>1</v>
      </c>
      <c r="G49" s="416"/>
      <c r="H49" s="416">
        <f>E49*D49*C49*F49</f>
        <v>42.666666666666664</v>
      </c>
    </row>
    <row r="50" spans="1:8">
      <c r="A50" s="416"/>
      <c r="B50" s="418" t="s">
        <v>1910</v>
      </c>
      <c r="C50" s="416">
        <f>D40</f>
        <v>0</v>
      </c>
      <c r="D50" s="416">
        <v>4</v>
      </c>
      <c r="E50" s="416">
        <f>400/162</f>
        <v>2.4691358024691357</v>
      </c>
      <c r="F50" s="416"/>
      <c r="G50" s="416"/>
      <c r="H50" s="416">
        <f>D50*C50*E50</f>
        <v>0</v>
      </c>
    </row>
    <row r="51" spans="1:8" ht="13.5" thickBot="1">
      <c r="A51" s="416"/>
      <c r="B51" s="416"/>
      <c r="C51" s="416"/>
      <c r="D51" s="416"/>
      <c r="E51" s="416"/>
      <c r="F51" s="416"/>
      <c r="G51" s="416"/>
      <c r="H51" s="421">
        <f>SUM(H46:H50)</f>
        <v>648.20987654320982</v>
      </c>
    </row>
    <row r="52" spans="1:8" ht="13.5" thickTop="1">
      <c r="A52" s="416"/>
      <c r="B52" s="420" t="s">
        <v>1861</v>
      </c>
      <c r="C52" s="416"/>
      <c r="D52" s="416"/>
      <c r="E52" s="416"/>
      <c r="F52" s="416"/>
      <c r="G52" s="416"/>
      <c r="H52" s="416"/>
    </row>
    <row r="53" spans="1:8">
      <c r="A53" s="416"/>
      <c r="B53" s="418" t="s">
        <v>1862</v>
      </c>
      <c r="C53" s="416">
        <v>2</v>
      </c>
      <c r="D53" s="416">
        <f>D26</f>
        <v>78.7</v>
      </c>
      <c r="E53" s="416">
        <v>0.25</v>
      </c>
      <c r="F53" s="416"/>
      <c r="G53" s="416">
        <f>E53*D53*C53</f>
        <v>39.35</v>
      </c>
      <c r="H53" s="416"/>
    </row>
    <row r="54" spans="1:8">
      <c r="A54" s="416"/>
      <c r="B54" s="418" t="s">
        <v>1860</v>
      </c>
      <c r="C54" s="416">
        <f>C28</f>
        <v>10</v>
      </c>
      <c r="D54" s="416">
        <f>D35</f>
        <v>1.2</v>
      </c>
      <c r="E54" s="416">
        <v>4</v>
      </c>
      <c r="F54" s="416">
        <f>F35</f>
        <v>1.05</v>
      </c>
      <c r="G54">
        <f>F54*E54*D54*C54</f>
        <v>50.4</v>
      </c>
      <c r="H54" s="416"/>
    </row>
    <row r="55" spans="1:8">
      <c r="A55" s="416"/>
      <c r="B55" s="418" t="s">
        <v>1910</v>
      </c>
      <c r="C55" s="416">
        <v>2</v>
      </c>
      <c r="D55" s="416">
        <f>C50</f>
        <v>0</v>
      </c>
      <c r="E55" s="416">
        <v>0.3</v>
      </c>
      <c r="F55" s="416"/>
      <c r="G55">
        <f>E55*D55*C55</f>
        <v>0</v>
      </c>
      <c r="H55" s="416"/>
    </row>
    <row r="56" spans="1:8">
      <c r="A56" s="416"/>
      <c r="B56" s="418" t="s">
        <v>1859</v>
      </c>
      <c r="C56" s="416">
        <f>C43</f>
        <v>10</v>
      </c>
      <c r="D56" s="416">
        <f>(0.3+0.2)*2</f>
        <v>1</v>
      </c>
      <c r="E56" s="416"/>
      <c r="F56" s="416">
        <f>F43</f>
        <v>1.2</v>
      </c>
      <c r="G56" s="416">
        <f>F56*D56*C56</f>
        <v>12</v>
      </c>
      <c r="H56" s="416"/>
    </row>
    <row r="57" spans="1:8">
      <c r="A57" s="416"/>
      <c r="B57" s="416"/>
      <c r="C57" s="416"/>
      <c r="D57" s="416"/>
      <c r="E57" s="416"/>
      <c r="F57" s="416"/>
      <c r="G57" s="416"/>
      <c r="H57" s="416"/>
    </row>
    <row r="58" spans="1:8">
      <c r="A58" s="416"/>
      <c r="B58" s="418" t="s">
        <v>1863</v>
      </c>
      <c r="C58" s="416"/>
      <c r="D58" s="416">
        <f>D33</f>
        <v>78.7</v>
      </c>
      <c r="E58" s="416"/>
      <c r="F58" s="416">
        <v>1.2</v>
      </c>
      <c r="G58" s="416">
        <f>F58*D58</f>
        <v>94.44</v>
      </c>
      <c r="H58" s="416"/>
    </row>
    <row r="59" spans="1:8">
      <c r="A59" s="416"/>
      <c r="B59" s="416"/>
      <c r="C59" s="416"/>
      <c r="D59" s="416"/>
      <c r="E59" s="416"/>
      <c r="F59" s="416"/>
      <c r="G59" s="416"/>
      <c r="H59" s="416"/>
    </row>
    <row r="60" spans="1:8">
      <c r="A60" s="416"/>
      <c r="B60" s="420" t="s">
        <v>1864</v>
      </c>
      <c r="C60" s="416"/>
      <c r="D60" s="416"/>
      <c r="E60" s="416"/>
      <c r="F60" s="416"/>
      <c r="G60" s="416"/>
      <c r="H60" s="416"/>
    </row>
    <row r="61" spans="1:8">
      <c r="A61" s="416"/>
      <c r="B61" s="420" t="s">
        <v>1912</v>
      </c>
      <c r="C61" s="416"/>
      <c r="D61" s="416"/>
      <c r="E61" s="416"/>
      <c r="F61" s="416"/>
      <c r="G61" s="416"/>
      <c r="H61" s="416"/>
    </row>
    <row r="62" spans="1:8">
      <c r="A62" s="416"/>
      <c r="B62" s="420" t="s">
        <v>1866</v>
      </c>
      <c r="C62" s="416"/>
      <c r="D62" s="416"/>
      <c r="E62" s="416"/>
      <c r="F62" s="416"/>
      <c r="G62" s="418" t="s">
        <v>1901</v>
      </c>
      <c r="H62" s="416"/>
    </row>
    <row r="63" spans="1:8">
      <c r="A63" s="416"/>
      <c r="B63" s="418" t="s">
        <v>59</v>
      </c>
      <c r="C63" s="416">
        <f>C56</f>
        <v>10</v>
      </c>
      <c r="D63" s="416">
        <f>D56</f>
        <v>1</v>
      </c>
      <c r="E63" s="416"/>
      <c r="F63" s="416">
        <f>F56</f>
        <v>1.2</v>
      </c>
      <c r="G63" s="416"/>
      <c r="H63" s="416">
        <f>F63*D63*C63</f>
        <v>12</v>
      </c>
    </row>
    <row r="64" spans="1:8">
      <c r="A64" s="416"/>
      <c r="B64" s="418" t="s">
        <v>1913</v>
      </c>
      <c r="D64" s="416">
        <v>50</v>
      </c>
      <c r="E64" s="416">
        <v>0.2</v>
      </c>
      <c r="F64" s="416">
        <v>0.3</v>
      </c>
      <c r="G64" s="416"/>
      <c r="H64" s="416">
        <f>F64*E64*D64</f>
        <v>3</v>
      </c>
    </row>
    <row r="65" spans="1:8">
      <c r="A65" s="416"/>
      <c r="B65" s="418"/>
      <c r="C65" s="416"/>
      <c r="D65" s="416"/>
      <c r="E65" s="416"/>
      <c r="F65" s="416"/>
      <c r="G65" s="416"/>
      <c r="H65" s="431">
        <f>SUM(H64:H64)</f>
        <v>3</v>
      </c>
    </row>
    <row r="66" spans="1:8">
      <c r="A66" s="416"/>
      <c r="B66" s="418"/>
      <c r="C66" s="416"/>
      <c r="D66" s="416"/>
      <c r="E66" s="416"/>
      <c r="F66" s="416"/>
      <c r="G66" s="416"/>
      <c r="H66" s="416"/>
    </row>
    <row r="67" spans="1:8">
      <c r="A67" s="416"/>
      <c r="B67" s="418" t="s">
        <v>1865</v>
      </c>
      <c r="C67" s="416">
        <v>1</v>
      </c>
      <c r="D67" s="416">
        <v>11.2</v>
      </c>
      <c r="E67" s="416">
        <v>11.2</v>
      </c>
      <c r="F67" s="416"/>
      <c r="G67" s="416">
        <f>E67*D67*C67</f>
        <v>125.43999999999998</v>
      </c>
      <c r="H67" s="416"/>
    </row>
    <row r="68" spans="1:8">
      <c r="A68" s="416"/>
      <c r="B68" s="418" t="s">
        <v>1896</v>
      </c>
      <c r="C68" s="416">
        <v>1</v>
      </c>
      <c r="D68" s="416">
        <f>1.8-0.6</f>
        <v>1.2000000000000002</v>
      </c>
      <c r="E68" s="416">
        <f>4.9+0.6</f>
        <v>5.5</v>
      </c>
      <c r="F68" s="416"/>
      <c r="G68" s="416">
        <f>E68*D68*C68</f>
        <v>6.6000000000000014</v>
      </c>
      <c r="H68" s="416"/>
    </row>
    <row r="69" spans="1:8">
      <c r="A69" s="416"/>
      <c r="B69" s="416"/>
      <c r="C69" s="416"/>
      <c r="D69" s="416"/>
      <c r="E69" s="416"/>
      <c r="F69" s="416"/>
      <c r="G69" s="419">
        <f>SUM(G67:G68)</f>
        <v>132.04</v>
      </c>
      <c r="H69" s="416"/>
    </row>
    <row r="70" spans="1:8">
      <c r="A70" s="416"/>
      <c r="B70" s="420" t="s">
        <v>404</v>
      </c>
      <c r="C70" s="416"/>
      <c r="D70" s="416"/>
      <c r="E70" s="416"/>
      <c r="F70" s="416"/>
      <c r="G70" s="416"/>
      <c r="H70" s="416"/>
    </row>
    <row r="71" spans="1:8">
      <c r="A71" s="418" t="s">
        <v>59</v>
      </c>
      <c r="B71" s="416" t="s">
        <v>1914</v>
      </c>
      <c r="C71" s="416">
        <f>C56*4</f>
        <v>40</v>
      </c>
      <c r="D71" s="416">
        <v>2.9</v>
      </c>
      <c r="E71" s="416">
        <f>400/162</f>
        <v>2.4691358024691357</v>
      </c>
      <c r="F71" s="416">
        <v>1</v>
      </c>
      <c r="G71" s="416"/>
      <c r="H71" s="416">
        <f>E71*D71*C71*F71</f>
        <v>286.41975308641975</v>
      </c>
    </row>
    <row r="72" spans="1:8">
      <c r="A72" s="416"/>
      <c r="B72" s="416"/>
      <c r="C72" s="416"/>
      <c r="D72" s="416"/>
      <c r="E72" s="416"/>
      <c r="F72" s="416"/>
      <c r="G72" s="416"/>
      <c r="H72" s="416"/>
    </row>
    <row r="73" spans="1:8">
      <c r="A73" s="416"/>
      <c r="B73" s="416"/>
      <c r="C73" s="416"/>
      <c r="D73" s="416"/>
      <c r="E73" s="416"/>
      <c r="F73" s="416"/>
      <c r="G73" s="416"/>
      <c r="H73" s="416"/>
    </row>
    <row r="74" spans="1:8">
      <c r="A74" s="416"/>
      <c r="B74" s="416"/>
      <c r="C74" s="416"/>
      <c r="D74" s="416"/>
      <c r="E74" s="416"/>
      <c r="F74" s="416"/>
      <c r="G74" s="416"/>
      <c r="H74" s="431">
        <f>SUM(H71:H73)</f>
        <v>286.41975308641975</v>
      </c>
    </row>
    <row r="75" spans="1:8">
      <c r="A75" s="416"/>
      <c r="B75" s="420" t="s">
        <v>1861</v>
      </c>
      <c r="C75" s="416"/>
      <c r="D75" s="416"/>
      <c r="E75" s="416"/>
      <c r="F75" s="416"/>
      <c r="G75" s="416"/>
      <c r="H75" s="416"/>
    </row>
    <row r="76" spans="1:8">
      <c r="A76" s="416"/>
      <c r="B76" s="418" t="s">
        <v>59</v>
      </c>
      <c r="C76" s="416">
        <f>C63</f>
        <v>10</v>
      </c>
      <c r="D76" s="416">
        <f>D56</f>
        <v>1</v>
      </c>
      <c r="E76" s="416">
        <f>E56</f>
        <v>0</v>
      </c>
      <c r="F76" s="416">
        <v>2.9</v>
      </c>
      <c r="G76" s="416">
        <f>F76*D76*C76</f>
        <v>29</v>
      </c>
      <c r="H76" s="416"/>
    </row>
    <row r="77" spans="1:8">
      <c r="A77" s="416"/>
      <c r="B77" s="418" t="s">
        <v>1667</v>
      </c>
      <c r="C77" s="416"/>
      <c r="D77" s="416">
        <f>D64</f>
        <v>50</v>
      </c>
      <c r="E77" s="416">
        <v>0.3</v>
      </c>
      <c r="F77" s="416">
        <v>2</v>
      </c>
      <c r="G77" s="416">
        <f>E77*D77*F77</f>
        <v>30</v>
      </c>
      <c r="H77" s="416"/>
    </row>
    <row r="78" spans="1:8">
      <c r="A78" s="416"/>
      <c r="B78" s="418" t="s">
        <v>1867</v>
      </c>
      <c r="C78" s="416"/>
      <c r="D78" s="416">
        <v>40</v>
      </c>
      <c r="E78" s="416">
        <v>0.2</v>
      </c>
      <c r="F78" s="416"/>
      <c r="G78" s="416">
        <f>G69</f>
        <v>132.04</v>
      </c>
      <c r="H78" s="416"/>
    </row>
    <row r="79" spans="1:8">
      <c r="A79" s="416"/>
      <c r="B79" s="416" t="s">
        <v>1893</v>
      </c>
      <c r="C79" s="416"/>
      <c r="D79" s="416"/>
      <c r="E79" s="416"/>
      <c r="F79" s="416"/>
      <c r="G79" s="416"/>
      <c r="H79" s="416"/>
    </row>
    <row r="80" spans="1:8">
      <c r="A80" s="416"/>
      <c r="B80" s="420" t="s">
        <v>1868</v>
      </c>
      <c r="C80" s="416"/>
      <c r="D80" s="416"/>
      <c r="E80" s="416"/>
      <c r="F80" s="416"/>
      <c r="G80" s="416"/>
      <c r="H80" s="416"/>
    </row>
    <row r="81" spans="1:8">
      <c r="A81" s="416"/>
      <c r="B81" s="418" t="s">
        <v>1869</v>
      </c>
      <c r="C81" s="416"/>
      <c r="D81" s="416"/>
      <c r="E81" s="416"/>
      <c r="F81" s="416"/>
      <c r="G81" s="416">
        <f>G78</f>
        <v>132.04</v>
      </c>
      <c r="H81" s="416"/>
    </row>
    <row r="82" spans="1:8">
      <c r="A82" s="416"/>
      <c r="C82" s="416"/>
      <c r="D82" s="416"/>
      <c r="E82" s="416"/>
      <c r="F82" s="416"/>
      <c r="G82" s="416"/>
      <c r="H82" s="416"/>
    </row>
    <row r="83" spans="1:8">
      <c r="A83" s="416"/>
      <c r="B83" s="420" t="s">
        <v>137</v>
      </c>
      <c r="C83" s="416"/>
      <c r="D83" s="416"/>
      <c r="E83" s="416"/>
      <c r="F83" s="416"/>
      <c r="G83" s="416"/>
      <c r="H83" s="416"/>
    </row>
    <row r="84" spans="1:8">
      <c r="A84" s="416"/>
      <c r="B84" s="432"/>
      <c r="C84" s="416"/>
      <c r="D84" s="416"/>
      <c r="E84" s="418" t="s">
        <v>1901</v>
      </c>
      <c r="F84" s="416"/>
      <c r="G84" s="416"/>
      <c r="H84" s="416"/>
    </row>
    <row r="85" spans="1:8">
      <c r="A85" s="416"/>
      <c r="B85" s="418" t="s">
        <v>1897</v>
      </c>
      <c r="C85" s="416">
        <v>1</v>
      </c>
      <c r="D85" s="416">
        <f>22.4+20</f>
        <v>42.4</v>
      </c>
      <c r="E85" s="416"/>
      <c r="F85" s="416">
        <f>F76</f>
        <v>2.9</v>
      </c>
      <c r="G85" s="416">
        <f>F85*D85*C85</f>
        <v>122.96</v>
      </c>
      <c r="H85" s="416"/>
    </row>
    <row r="86" spans="1:8">
      <c r="A86" s="416"/>
      <c r="B86" s="429" t="s">
        <v>1899</v>
      </c>
      <c r="C86">
        <v>1</v>
      </c>
      <c r="D86" s="416">
        <v>1.8</v>
      </c>
      <c r="E86" s="433"/>
      <c r="F86" s="416">
        <v>2.4</v>
      </c>
      <c r="G86" s="416">
        <f t="shared" ref="G86:G91" si="1">-F86*D86*C86</f>
        <v>-4.32</v>
      </c>
      <c r="H86" s="416"/>
    </row>
    <row r="87" spans="1:8">
      <c r="A87" s="416"/>
      <c r="B87" s="429" t="s">
        <v>1900</v>
      </c>
      <c r="C87">
        <v>2</v>
      </c>
      <c r="D87" s="416">
        <v>0.6</v>
      </c>
      <c r="E87" s="433"/>
      <c r="F87" s="416">
        <v>0.6</v>
      </c>
      <c r="G87" s="416">
        <f t="shared" si="1"/>
        <v>-0.72</v>
      </c>
      <c r="H87" s="416"/>
    </row>
    <row r="88" spans="1:8">
      <c r="A88" s="416"/>
      <c r="B88" s="429"/>
      <c r="C88">
        <v>2</v>
      </c>
      <c r="D88" s="416">
        <v>0.9</v>
      </c>
      <c r="E88" s="433"/>
      <c r="F88" s="416">
        <v>1.2</v>
      </c>
      <c r="G88" s="416">
        <f t="shared" si="1"/>
        <v>-2.16</v>
      </c>
      <c r="H88" s="416"/>
    </row>
    <row r="89" spans="1:8">
      <c r="A89" s="416"/>
      <c r="B89" s="429"/>
      <c r="C89">
        <v>1</v>
      </c>
      <c r="D89" s="416">
        <v>1.2</v>
      </c>
      <c r="E89" s="433"/>
      <c r="F89" s="416">
        <v>1.2</v>
      </c>
      <c r="G89" s="416">
        <f t="shared" si="1"/>
        <v>-1.44</v>
      </c>
      <c r="H89" s="416"/>
    </row>
    <row r="90" spans="1:8">
      <c r="A90" s="416"/>
      <c r="B90" s="429"/>
      <c r="C90">
        <v>2</v>
      </c>
      <c r="D90" s="416">
        <v>1.5</v>
      </c>
      <c r="E90" s="433"/>
      <c r="F90" s="416">
        <v>1.2</v>
      </c>
      <c r="G90" s="416">
        <f t="shared" si="1"/>
        <v>-3.5999999999999996</v>
      </c>
      <c r="H90" s="416"/>
    </row>
    <row r="91" spans="1:8">
      <c r="A91" s="416"/>
      <c r="B91" s="429"/>
      <c r="C91">
        <v>2</v>
      </c>
      <c r="D91" s="416">
        <v>1.5</v>
      </c>
      <c r="E91" s="433"/>
      <c r="F91" s="416">
        <v>0.6</v>
      </c>
      <c r="G91" s="416">
        <f t="shared" si="1"/>
        <v>-1.7999999999999998</v>
      </c>
      <c r="H91" s="416"/>
    </row>
    <row r="92" spans="1:8">
      <c r="A92" s="416"/>
      <c r="B92" s="429"/>
      <c r="D92" s="416"/>
      <c r="E92" s="433"/>
      <c r="F92" s="416"/>
      <c r="G92" s="419">
        <f>SUM(G85:G91)</f>
        <v>108.92</v>
      </c>
      <c r="H92" s="416"/>
    </row>
    <row r="93" spans="1:8">
      <c r="A93" s="416"/>
      <c r="B93" s="418"/>
      <c r="D93" s="416"/>
      <c r="E93" s="416"/>
      <c r="F93" s="416"/>
      <c r="G93" s="416"/>
      <c r="H93" s="416"/>
    </row>
    <row r="94" spans="1:8">
      <c r="A94" s="416"/>
      <c r="B94" s="418" t="s">
        <v>1898</v>
      </c>
      <c r="C94">
        <v>1</v>
      </c>
      <c r="D94" s="416">
        <f>11.2+3.4+6+4.1+4.1+2</f>
        <v>30.800000000000004</v>
      </c>
      <c r="E94" s="416"/>
      <c r="F94" s="416">
        <v>2.9</v>
      </c>
      <c r="G94" s="416">
        <f>F94*D94*C94</f>
        <v>89.320000000000007</v>
      </c>
      <c r="H94" s="416"/>
    </row>
    <row r="95" spans="1:8">
      <c r="A95" s="416"/>
      <c r="B95" s="429" t="s">
        <v>1899</v>
      </c>
      <c r="C95">
        <v>8</v>
      </c>
      <c r="D95" s="416">
        <v>0.8</v>
      </c>
      <c r="E95" s="433"/>
      <c r="F95" s="416">
        <v>2.4</v>
      </c>
      <c r="G95" s="416">
        <f>-F95*D95*C95</f>
        <v>-15.36</v>
      </c>
      <c r="H95" s="416"/>
    </row>
    <row r="96" spans="1:8">
      <c r="A96" s="416"/>
      <c r="B96" s="429"/>
      <c r="D96" s="416"/>
      <c r="E96" s="416"/>
      <c r="F96" s="416"/>
      <c r="G96" s="416"/>
      <c r="H96" s="416"/>
    </row>
    <row r="97" spans="1:8">
      <c r="A97" s="416"/>
      <c r="B97" s="418"/>
      <c r="C97" s="416"/>
      <c r="D97" s="416"/>
      <c r="E97" s="416"/>
      <c r="F97" s="416"/>
      <c r="G97" s="419">
        <f>SUM(G94:G96)</f>
        <v>73.960000000000008</v>
      </c>
      <c r="H97" s="416"/>
    </row>
    <row r="98" spans="1:8">
      <c r="A98" s="416"/>
      <c r="B98" s="416"/>
      <c r="C98" s="416"/>
      <c r="D98" s="416"/>
      <c r="E98" s="416"/>
      <c r="F98" s="416"/>
      <c r="G98" s="416"/>
      <c r="H98" s="416"/>
    </row>
    <row r="99" spans="1:8">
      <c r="A99" s="416"/>
      <c r="B99" s="418" t="s">
        <v>1870</v>
      </c>
      <c r="C99" s="416"/>
      <c r="D99" s="416">
        <f>D85+D94</f>
        <v>73.2</v>
      </c>
      <c r="E99" s="416"/>
      <c r="F99" s="416"/>
      <c r="G99" s="416"/>
      <c r="H99" s="416"/>
    </row>
    <row r="100" spans="1:8">
      <c r="A100" s="416"/>
      <c r="B100" s="416"/>
      <c r="C100" s="416"/>
      <c r="D100" s="416"/>
      <c r="E100" s="416"/>
      <c r="F100" s="416"/>
      <c r="G100" s="416"/>
      <c r="H100" s="416"/>
    </row>
    <row r="101" spans="1:8">
      <c r="A101" s="416"/>
      <c r="B101" s="420" t="s">
        <v>1871</v>
      </c>
      <c r="C101" s="416"/>
      <c r="D101" s="416"/>
      <c r="E101" s="416"/>
      <c r="F101" s="416"/>
      <c r="G101" s="416"/>
      <c r="H101" s="416"/>
    </row>
    <row r="102" spans="1:8">
      <c r="A102" s="416"/>
      <c r="B102" s="420" t="s">
        <v>1872</v>
      </c>
      <c r="C102" s="416"/>
      <c r="D102" s="416"/>
      <c r="E102" s="416"/>
      <c r="F102" s="416"/>
      <c r="G102" s="416"/>
      <c r="H102" s="416"/>
    </row>
    <row r="103" spans="1:8">
      <c r="A103" s="416"/>
      <c r="B103" s="424" t="s">
        <v>1880</v>
      </c>
      <c r="C103" s="416"/>
      <c r="D103" s="416"/>
      <c r="E103" s="416"/>
      <c r="F103" s="416"/>
      <c r="G103" s="416"/>
      <c r="H103" s="416"/>
    </row>
    <row r="104" spans="1:8">
      <c r="A104" s="416"/>
      <c r="B104" s="418" t="s">
        <v>1873</v>
      </c>
      <c r="C104" s="416"/>
      <c r="D104" s="416"/>
      <c r="E104" s="416"/>
      <c r="F104" s="416"/>
      <c r="G104" s="416">
        <f>G97*2</f>
        <v>147.92000000000002</v>
      </c>
      <c r="H104" s="416"/>
    </row>
    <row r="105" spans="1:8">
      <c r="A105" s="416"/>
      <c r="B105" s="424" t="s">
        <v>1881</v>
      </c>
      <c r="C105" s="416"/>
      <c r="D105" s="416"/>
      <c r="E105" s="416"/>
      <c r="F105" s="416"/>
      <c r="G105" s="416"/>
      <c r="H105" s="416"/>
    </row>
    <row r="106" spans="1:8">
      <c r="A106" s="416"/>
      <c r="B106" s="418" t="s">
        <v>1877</v>
      </c>
      <c r="C106" s="416">
        <v>1</v>
      </c>
      <c r="D106" s="416">
        <v>11.2</v>
      </c>
      <c r="E106" s="416">
        <v>10</v>
      </c>
      <c r="F106" s="416"/>
      <c r="G106" s="416">
        <f>E106*D106*C106</f>
        <v>112</v>
      </c>
      <c r="H106" s="416"/>
    </row>
    <row r="107" spans="1:8">
      <c r="A107" s="416"/>
      <c r="B107" s="416"/>
      <c r="C107" s="416"/>
      <c r="E107" s="416"/>
      <c r="F107" s="416"/>
      <c r="G107" s="416"/>
      <c r="H107" s="416"/>
    </row>
    <row r="108" spans="1:8">
      <c r="A108" s="416"/>
      <c r="B108" s="418" t="s">
        <v>1879</v>
      </c>
      <c r="C108" s="416"/>
      <c r="D108" s="416"/>
      <c r="E108" s="416"/>
      <c r="F108" s="416"/>
      <c r="G108" s="416"/>
      <c r="H108" s="416"/>
    </row>
    <row r="109" spans="1:8">
      <c r="A109" s="416"/>
      <c r="B109" s="416"/>
      <c r="C109" s="416"/>
      <c r="D109" s="416"/>
      <c r="E109" s="416"/>
      <c r="F109" s="416"/>
      <c r="G109" s="416"/>
      <c r="H109" s="416"/>
    </row>
    <row r="110" spans="1:8">
      <c r="A110" s="416"/>
      <c r="B110" s="424" t="s">
        <v>1882</v>
      </c>
      <c r="C110" s="416"/>
      <c r="D110" s="416"/>
      <c r="E110" s="416"/>
      <c r="F110" s="416"/>
      <c r="G110" s="416"/>
      <c r="H110" s="416"/>
    </row>
    <row r="111" spans="1:8">
      <c r="A111" s="416"/>
      <c r="B111" s="418" t="s">
        <v>1883</v>
      </c>
      <c r="C111" s="416"/>
      <c r="D111" s="416"/>
      <c r="E111" s="416"/>
      <c r="F111" s="416"/>
      <c r="G111" s="416">
        <f>G106</f>
        <v>112</v>
      </c>
      <c r="H111" s="416"/>
    </row>
    <row r="112" spans="1:8">
      <c r="A112" s="416"/>
      <c r="B112" s="418" t="s">
        <v>1884</v>
      </c>
      <c r="C112" s="416"/>
      <c r="D112" s="416"/>
      <c r="E112" s="416"/>
      <c r="F112" s="416"/>
      <c r="G112" s="416"/>
      <c r="H112" s="416"/>
    </row>
    <row r="113" spans="1:8">
      <c r="A113" s="416"/>
      <c r="B113" s="416"/>
      <c r="C113" s="416"/>
      <c r="D113" s="416"/>
      <c r="E113" s="416"/>
      <c r="F113" s="416"/>
      <c r="G113" s="416"/>
      <c r="H113" s="416"/>
    </row>
    <row r="114" spans="1:8">
      <c r="A114" s="416"/>
      <c r="B114" s="420" t="s">
        <v>1885</v>
      </c>
      <c r="C114" s="416"/>
      <c r="D114" s="416"/>
      <c r="E114" s="416"/>
      <c r="F114" s="416"/>
      <c r="G114" s="416"/>
      <c r="H114" s="416"/>
    </row>
    <row r="115" spans="1:8">
      <c r="A115" s="416"/>
      <c r="B115" s="418" t="s">
        <v>1886</v>
      </c>
      <c r="C115" s="416"/>
      <c r="D115" s="416"/>
      <c r="E115" s="416"/>
      <c r="F115" s="416"/>
      <c r="G115" s="416">
        <f>G92</f>
        <v>108.92</v>
      </c>
      <c r="H115" s="416"/>
    </row>
    <row r="116" spans="1:8" ht="0.75" customHeight="1">
      <c r="A116" s="416"/>
      <c r="B116" s="416"/>
      <c r="C116">
        <v>23</v>
      </c>
      <c r="D116" s="416">
        <v>0.9</v>
      </c>
      <c r="E116" s="433"/>
      <c r="F116" s="416">
        <v>2.1</v>
      </c>
      <c r="G116" s="416">
        <f>-F116*D116*C116</f>
        <v>-43.470000000000006</v>
      </c>
      <c r="H116" s="416"/>
    </row>
    <row r="117" spans="1:8">
      <c r="A117" s="416"/>
      <c r="B117" s="416"/>
      <c r="D117" s="416"/>
      <c r="E117" s="433"/>
      <c r="F117" s="416"/>
      <c r="G117" s="416"/>
      <c r="H117" s="416"/>
    </row>
    <row r="118" spans="1:8">
      <c r="A118" s="416"/>
      <c r="B118" s="416"/>
      <c r="D118" s="416"/>
      <c r="E118" s="433"/>
      <c r="F118" s="416"/>
      <c r="G118" s="416"/>
      <c r="H118" s="416"/>
    </row>
    <row r="119" spans="1:8">
      <c r="A119" s="416"/>
      <c r="B119" s="416"/>
      <c r="D119" s="416"/>
      <c r="E119" s="433"/>
      <c r="F119" s="416"/>
      <c r="G119" s="416"/>
      <c r="H119" s="416"/>
    </row>
    <row r="120" spans="1:8">
      <c r="A120" s="416"/>
      <c r="B120" s="416"/>
      <c r="D120" s="416"/>
      <c r="E120" s="433"/>
      <c r="F120" s="416"/>
      <c r="G120" s="416"/>
      <c r="H120" s="416"/>
    </row>
    <row r="121" spans="1:8">
      <c r="A121" s="416"/>
      <c r="B121" s="416"/>
      <c r="D121" s="416"/>
      <c r="E121" s="433"/>
      <c r="F121" s="416"/>
      <c r="G121" s="416"/>
      <c r="H121" s="416"/>
    </row>
    <row r="122" spans="1:8">
      <c r="B122" s="416"/>
      <c r="D122" s="416"/>
      <c r="E122" s="433"/>
      <c r="F122" s="416"/>
      <c r="G122" s="416"/>
      <c r="H122" s="416"/>
    </row>
    <row r="123" spans="1:8">
      <c r="B123" s="416"/>
      <c r="D123" s="416"/>
      <c r="E123" s="416"/>
      <c r="F123" s="416"/>
      <c r="G123" s="416"/>
      <c r="H123" s="416"/>
    </row>
    <row r="124" spans="1:8">
      <c r="B124" s="416"/>
      <c r="D124" s="416"/>
      <c r="E124" s="416"/>
      <c r="F124" s="416"/>
      <c r="G124" s="416"/>
      <c r="H124" s="416"/>
    </row>
    <row r="125" spans="1:8">
      <c r="B125" s="416"/>
      <c r="C125" s="416"/>
      <c r="D125" s="416"/>
      <c r="E125" s="416"/>
      <c r="F125" s="416"/>
      <c r="G125" s="419"/>
      <c r="H125" s="416"/>
    </row>
    <row r="126" spans="1:8">
      <c r="B126" s="416"/>
      <c r="C126" s="416"/>
      <c r="D126" s="416"/>
      <c r="E126" s="416"/>
      <c r="F126" s="416"/>
      <c r="G126" s="416"/>
      <c r="H126" s="416"/>
    </row>
    <row r="127" spans="1:8">
      <c r="B127" s="416"/>
      <c r="C127" s="416"/>
      <c r="D127" s="416"/>
      <c r="E127" s="416"/>
      <c r="F127" s="416"/>
      <c r="G127" s="416"/>
      <c r="H127" s="416"/>
    </row>
    <row r="128" spans="1:8">
      <c r="B128" s="416"/>
      <c r="C128" s="416"/>
      <c r="D128" s="416"/>
      <c r="E128" s="416"/>
      <c r="F128" s="416"/>
      <c r="G128" s="416"/>
      <c r="H128" s="416"/>
    </row>
    <row r="129" spans="2:8">
      <c r="B129" s="416"/>
      <c r="C129" s="416"/>
      <c r="D129" s="416"/>
      <c r="E129" s="416"/>
      <c r="F129" s="416"/>
      <c r="G129" s="416"/>
      <c r="H129" s="416"/>
    </row>
    <row r="130" spans="2:8">
      <c r="B130" s="416"/>
      <c r="C130" s="416"/>
      <c r="D130" s="416"/>
      <c r="E130" s="416"/>
      <c r="F130" s="416"/>
      <c r="G130" s="416"/>
      <c r="H130" s="416"/>
    </row>
    <row r="131" spans="2:8">
      <c r="B131" s="416"/>
      <c r="C131" s="416"/>
      <c r="D131" s="416"/>
      <c r="E131" s="416"/>
      <c r="F131" s="416"/>
      <c r="G131" s="416"/>
      <c r="H131" s="416"/>
    </row>
    <row r="132" spans="2:8">
      <c r="B132" s="416"/>
      <c r="C132" s="416"/>
      <c r="D132" s="416"/>
      <c r="E132" s="416"/>
      <c r="F132" s="416"/>
      <c r="G132" s="416"/>
      <c r="H132" s="416"/>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O2176"/>
  <sheetViews>
    <sheetView showZeros="0" tabSelected="1" view="pageBreakPreview" zoomScaleNormal="100" zoomScaleSheetLayoutView="100" workbookViewId="0">
      <selection activeCell="C9" sqref="C9"/>
    </sheetView>
  </sheetViews>
  <sheetFormatPr defaultColWidth="9.140625" defaultRowHeight="12.75"/>
  <cols>
    <col min="1" max="1" width="5.140625" style="233" customWidth="1"/>
    <col min="2" max="2" width="45.85546875" style="234" customWidth="1"/>
    <col min="3" max="3" width="7.28515625" style="233" customWidth="1"/>
    <col min="4" max="4" width="8.7109375" style="233" customWidth="1"/>
    <col min="5" max="5" width="9.7109375" style="262" customWidth="1"/>
    <col min="6" max="6" width="12.42578125" style="169" customWidth="1"/>
    <col min="7" max="16384" width="9.140625" style="231"/>
  </cols>
  <sheetData>
    <row r="1" spans="1:6" s="90" customFormat="1">
      <c r="A1" s="179" t="s">
        <v>628</v>
      </c>
      <c r="B1" s="133" t="s">
        <v>477</v>
      </c>
      <c r="C1" s="134" t="s">
        <v>629</v>
      </c>
      <c r="D1" s="134" t="s">
        <v>1623</v>
      </c>
      <c r="E1" s="261" t="s">
        <v>1624</v>
      </c>
      <c r="F1" s="279" t="s">
        <v>479</v>
      </c>
    </row>
    <row r="3" spans="1:6">
      <c r="B3" s="235" t="s">
        <v>1630</v>
      </c>
    </row>
    <row r="4" spans="1:6">
      <c r="B4" s="235"/>
    </row>
    <row r="5" spans="1:6">
      <c r="B5" s="235" t="s">
        <v>8</v>
      </c>
    </row>
    <row r="6" spans="1:6">
      <c r="B6" s="235" t="s">
        <v>9</v>
      </c>
    </row>
    <row r="7" spans="1:6">
      <c r="B7" s="235"/>
    </row>
    <row r="8" spans="1:6">
      <c r="B8" s="235" t="s">
        <v>10</v>
      </c>
    </row>
    <row r="10" spans="1:6" ht="51">
      <c r="B10" s="235" t="s">
        <v>11</v>
      </c>
    </row>
    <row r="12" spans="1:6" ht="25.5">
      <c r="A12" s="233">
        <v>1.1000000000000001</v>
      </c>
      <c r="B12" s="234" t="s">
        <v>1926</v>
      </c>
      <c r="C12" s="242" t="s">
        <v>7</v>
      </c>
      <c r="D12" s="242">
        <v>112</v>
      </c>
      <c r="F12" s="169">
        <f>D12*E12</f>
        <v>0</v>
      </c>
    </row>
    <row r="13" spans="1:6">
      <c r="A13" s="242"/>
      <c r="B13" s="245"/>
    </row>
    <row r="14" spans="1:6" ht="25.5">
      <c r="A14" s="233">
        <f>A12+0.1</f>
        <v>1.2000000000000002</v>
      </c>
      <c r="B14" s="234" t="s">
        <v>1645</v>
      </c>
      <c r="C14" s="242" t="s">
        <v>7</v>
      </c>
      <c r="D14" s="242">
        <v>66.108000000000004</v>
      </c>
      <c r="F14" s="169">
        <f>D14*E14</f>
        <v>0</v>
      </c>
    </row>
    <row r="15" spans="1:6">
      <c r="A15" s="242"/>
      <c r="B15" s="245"/>
    </row>
    <row r="16" spans="1:6" ht="25.5">
      <c r="A16" s="233">
        <f>A14+0.1</f>
        <v>1.3000000000000003</v>
      </c>
      <c r="B16" s="234" t="s">
        <v>1647</v>
      </c>
      <c r="C16" s="242" t="s">
        <v>7</v>
      </c>
      <c r="D16" s="242">
        <v>57.599999999999994</v>
      </c>
      <c r="F16" s="169">
        <f>D16*E16</f>
        <v>0</v>
      </c>
    </row>
    <row r="17" spans="1:6">
      <c r="A17" s="242"/>
      <c r="B17" s="245"/>
    </row>
    <row r="18" spans="1:6">
      <c r="B18" s="235" t="s">
        <v>12</v>
      </c>
    </row>
    <row r="19" spans="1:6">
      <c r="B19" s="235"/>
    </row>
    <row r="20" spans="1:6">
      <c r="A20" s="233">
        <f>A16+0.1</f>
        <v>1.4000000000000004</v>
      </c>
      <c r="B20" s="234" t="s">
        <v>1839</v>
      </c>
      <c r="C20" s="242" t="s">
        <v>7</v>
      </c>
      <c r="D20" s="242">
        <v>13</v>
      </c>
      <c r="F20" s="169">
        <f>D20*E20</f>
        <v>0</v>
      </c>
    </row>
    <row r="21" spans="1:6">
      <c r="A21" s="242"/>
      <c r="B21" s="245"/>
    </row>
    <row r="22" spans="1:6">
      <c r="A22" s="242"/>
      <c r="B22" s="119" t="s">
        <v>1829</v>
      </c>
    </row>
    <row r="23" spans="1:6">
      <c r="A23" s="242"/>
      <c r="B23" s="245"/>
    </row>
    <row r="24" spans="1:6" ht="25.5">
      <c r="A24" s="233">
        <f>A20+0.1</f>
        <v>1.5000000000000004</v>
      </c>
      <c r="B24" s="234" t="s">
        <v>1927</v>
      </c>
      <c r="C24" s="242" t="s">
        <v>7</v>
      </c>
      <c r="D24" s="242">
        <v>66.888000000000005</v>
      </c>
      <c r="F24" s="169">
        <f>D24*E24</f>
        <v>0</v>
      </c>
    </row>
    <row r="25" spans="1:6">
      <c r="B25" s="259"/>
      <c r="C25" s="242"/>
      <c r="D25" s="242"/>
    </row>
    <row r="26" spans="1:6">
      <c r="A26" s="233">
        <f>A24+0.1</f>
        <v>1.6000000000000005</v>
      </c>
      <c r="B26" s="218" t="s">
        <v>1825</v>
      </c>
      <c r="C26" s="242" t="s">
        <v>7</v>
      </c>
      <c r="D26" s="242">
        <v>176</v>
      </c>
      <c r="F26" s="169">
        <f>D26*E26</f>
        <v>0</v>
      </c>
    </row>
    <row r="27" spans="1:6">
      <c r="B27" s="255" t="s">
        <v>1832</v>
      </c>
    </row>
    <row r="28" spans="1:6">
      <c r="B28" s="255"/>
    </row>
    <row r="29" spans="1:6" ht="25.5">
      <c r="A29" s="233">
        <v>1.7</v>
      </c>
      <c r="B29" s="256" t="s">
        <v>1833</v>
      </c>
      <c r="C29" s="242" t="s">
        <v>18</v>
      </c>
      <c r="D29" s="242">
        <v>1</v>
      </c>
      <c r="F29" s="169">
        <f>D29*E29</f>
        <v>0</v>
      </c>
    </row>
    <row r="30" spans="1:6">
      <c r="A30" s="242"/>
      <c r="B30" s="245"/>
    </row>
    <row r="31" spans="1:6">
      <c r="B31" s="257" t="s">
        <v>19</v>
      </c>
    </row>
    <row r="32" spans="1:6">
      <c r="B32" s="258"/>
    </row>
    <row r="33" spans="1:6" ht="25.5">
      <c r="A33" s="233">
        <f>A29+0.1</f>
        <v>1.8</v>
      </c>
      <c r="B33" s="256" t="s">
        <v>1834</v>
      </c>
      <c r="C33" s="242" t="s">
        <v>18</v>
      </c>
      <c r="D33" s="242">
        <v>1</v>
      </c>
      <c r="F33" s="169">
        <f>D33*E33</f>
        <v>0</v>
      </c>
    </row>
    <row r="34" spans="1:6">
      <c r="A34" s="242"/>
      <c r="B34" s="245"/>
    </row>
    <row r="35" spans="1:6">
      <c r="B35" s="235" t="s">
        <v>21</v>
      </c>
    </row>
    <row r="37" spans="1:6" ht="40.5" customHeight="1">
      <c r="A37" s="243">
        <v>1.9</v>
      </c>
      <c r="B37" s="234" t="s">
        <v>22</v>
      </c>
      <c r="C37" s="242" t="s">
        <v>6</v>
      </c>
      <c r="D37" s="242">
        <v>112</v>
      </c>
      <c r="F37" s="169">
        <f>D37*E37</f>
        <v>0</v>
      </c>
    </row>
    <row r="38" spans="1:6" ht="20.25" customHeight="1">
      <c r="B38" s="235" t="s">
        <v>23</v>
      </c>
    </row>
    <row r="40" spans="1:6" ht="25.5">
      <c r="A40" s="464">
        <v>1.1000000000000001</v>
      </c>
      <c r="B40" s="234" t="s">
        <v>24</v>
      </c>
      <c r="C40" s="242" t="s">
        <v>6</v>
      </c>
      <c r="D40" s="242">
        <v>112</v>
      </c>
      <c r="F40" s="169">
        <f>D40*E40</f>
        <v>0</v>
      </c>
    </row>
    <row r="41" spans="1:6">
      <c r="A41" s="464"/>
      <c r="C41" s="242"/>
      <c r="D41" s="242"/>
    </row>
    <row r="42" spans="1:6">
      <c r="A42" s="464"/>
      <c r="C42" s="242"/>
      <c r="D42" s="242"/>
    </row>
    <row r="43" spans="1:6">
      <c r="C43" s="242"/>
      <c r="D43" s="242"/>
    </row>
    <row r="44" spans="1:6">
      <c r="A44" s="242"/>
      <c r="B44" s="245"/>
    </row>
    <row r="45" spans="1:6">
      <c r="A45" s="229"/>
      <c r="B45" s="230"/>
      <c r="C45" s="229"/>
      <c r="D45" s="150"/>
      <c r="E45" s="263"/>
      <c r="F45" s="264"/>
    </row>
    <row r="46" spans="1:6">
      <c r="A46" s="232"/>
      <c r="B46" s="247" t="s">
        <v>1604</v>
      </c>
      <c r="C46" s="232"/>
      <c r="D46" s="151"/>
      <c r="E46" s="265"/>
      <c r="F46" s="266">
        <f>SUM(F5:F44)</f>
        <v>0</v>
      </c>
    </row>
    <row r="47" spans="1:6">
      <c r="A47" s="242"/>
      <c r="B47" s="245"/>
    </row>
    <row r="48" spans="1:6">
      <c r="B48" s="235" t="s">
        <v>46</v>
      </c>
    </row>
    <row r="50" spans="1:6" ht="38.25">
      <c r="A50" s="233">
        <v>1.1200000000000001</v>
      </c>
      <c r="B50" s="234" t="s">
        <v>47</v>
      </c>
      <c r="C50" s="242" t="s">
        <v>6</v>
      </c>
      <c r="D50" s="242">
        <v>112</v>
      </c>
      <c r="F50" s="169">
        <f>D50*E50</f>
        <v>0</v>
      </c>
    </row>
    <row r="51" spans="1:6">
      <c r="A51" s="242"/>
      <c r="B51" s="245"/>
    </row>
    <row r="52" spans="1:6" ht="25.5">
      <c r="A52" s="233">
        <f>A50+0.01</f>
        <v>1.1300000000000001</v>
      </c>
      <c r="B52" s="234" t="s">
        <v>48</v>
      </c>
      <c r="C52" s="242" t="s">
        <v>6</v>
      </c>
      <c r="D52" s="242">
        <v>112</v>
      </c>
      <c r="F52" s="169">
        <f>D52*E52</f>
        <v>0</v>
      </c>
    </row>
    <row r="53" spans="1:6">
      <c r="A53" s="242"/>
      <c r="B53" s="245"/>
    </row>
    <row r="54" spans="1:6">
      <c r="B54" s="235" t="s">
        <v>25</v>
      </c>
    </row>
    <row r="56" spans="1:6">
      <c r="A56" s="233">
        <f>A52+0.01</f>
        <v>1.1400000000000001</v>
      </c>
      <c r="B56" s="234" t="s">
        <v>26</v>
      </c>
      <c r="C56" s="242" t="s">
        <v>6</v>
      </c>
      <c r="D56" s="242">
        <v>47.22</v>
      </c>
      <c r="F56" s="169">
        <f>D56*E56</f>
        <v>0</v>
      </c>
    </row>
    <row r="57" spans="1:6">
      <c r="A57" s="242"/>
      <c r="B57" s="245"/>
      <c r="E57" s="269"/>
      <c r="F57" s="217"/>
    </row>
    <row r="58" spans="1:6">
      <c r="A58" s="233">
        <f>A56+0.01</f>
        <v>1.1500000000000001</v>
      </c>
      <c r="B58" s="234" t="s">
        <v>27</v>
      </c>
      <c r="C58" s="242" t="s">
        <v>6</v>
      </c>
      <c r="D58" s="242">
        <v>14.399999999999999</v>
      </c>
      <c r="E58" s="269"/>
      <c r="F58" s="217">
        <f>D58*E58</f>
        <v>0</v>
      </c>
    </row>
    <row r="59" spans="1:6">
      <c r="A59" s="242"/>
      <c r="B59" s="245"/>
      <c r="E59" s="269"/>
      <c r="F59" s="217"/>
    </row>
    <row r="60" spans="1:6">
      <c r="B60" s="235" t="s">
        <v>28</v>
      </c>
      <c r="E60" s="269"/>
      <c r="F60" s="217"/>
    </row>
    <row r="61" spans="1:6">
      <c r="E61" s="269"/>
      <c r="F61" s="217"/>
    </row>
    <row r="62" spans="1:6">
      <c r="A62" s="233">
        <f>A58+0.01</f>
        <v>1.1600000000000001</v>
      </c>
      <c r="B62" s="234" t="s">
        <v>29</v>
      </c>
      <c r="C62" s="242" t="s">
        <v>7</v>
      </c>
      <c r="D62" s="242">
        <v>15.120000000000001</v>
      </c>
      <c r="E62" s="269"/>
      <c r="F62" s="217">
        <f>D62*E62</f>
        <v>0</v>
      </c>
    </row>
    <row r="63" spans="1:6">
      <c r="A63" s="242"/>
      <c r="B63" s="245"/>
      <c r="E63" s="269"/>
      <c r="F63" s="217"/>
    </row>
    <row r="64" spans="1:6">
      <c r="A64" s="233">
        <f>A62+0.01</f>
        <v>1.1700000000000002</v>
      </c>
      <c r="B64" s="234" t="s">
        <v>30</v>
      </c>
      <c r="C64" s="242" t="s">
        <v>7</v>
      </c>
      <c r="D64" s="242">
        <v>9.4440000000000008</v>
      </c>
      <c r="E64" s="269"/>
      <c r="F64" s="217">
        <f>D64*E64</f>
        <v>0</v>
      </c>
    </row>
    <row r="65" spans="1:6">
      <c r="A65" s="242"/>
      <c r="B65" s="246"/>
      <c r="E65" s="269"/>
      <c r="F65" s="217"/>
    </row>
    <row r="66" spans="1:6">
      <c r="A66" s="233">
        <f>A64+0.01</f>
        <v>1.1800000000000002</v>
      </c>
      <c r="B66" s="234" t="s">
        <v>31</v>
      </c>
      <c r="C66" s="242" t="s">
        <v>7</v>
      </c>
      <c r="D66" s="242">
        <v>0.72</v>
      </c>
      <c r="E66" s="269"/>
      <c r="F66" s="217">
        <f>D66*E66</f>
        <v>0</v>
      </c>
    </row>
    <row r="67" spans="1:6">
      <c r="C67" s="242"/>
      <c r="D67" s="242"/>
      <c r="E67" s="269"/>
      <c r="F67" s="217"/>
    </row>
    <row r="68" spans="1:6">
      <c r="A68" s="233">
        <f>A66+0.01</f>
        <v>1.1900000000000002</v>
      </c>
      <c r="B68" s="234" t="s">
        <v>1909</v>
      </c>
      <c r="C68" s="242" t="s">
        <v>7</v>
      </c>
      <c r="D68" s="242">
        <v>0</v>
      </c>
      <c r="E68" s="269"/>
      <c r="F68" s="217">
        <f>D68*E68</f>
        <v>0</v>
      </c>
    </row>
    <row r="69" spans="1:6">
      <c r="A69" s="242"/>
      <c r="B69" s="245"/>
      <c r="E69" s="269"/>
      <c r="F69" s="217"/>
    </row>
    <row r="70" spans="1:6">
      <c r="A70" s="243">
        <f>A68+0.01</f>
        <v>1.2000000000000002</v>
      </c>
      <c r="B70" s="234" t="s">
        <v>32</v>
      </c>
      <c r="C70" s="242" t="s">
        <v>6</v>
      </c>
      <c r="D70" s="242">
        <v>112</v>
      </c>
      <c r="F70" s="169">
        <f>D70*E70</f>
        <v>0</v>
      </c>
    </row>
    <row r="71" spans="1:6">
      <c r="A71" s="242"/>
      <c r="B71" s="245"/>
    </row>
    <row r="72" spans="1:6" ht="28.5" customHeight="1">
      <c r="B72" s="235" t="s">
        <v>1827</v>
      </c>
    </row>
    <row r="74" spans="1:6">
      <c r="B74" s="235" t="s">
        <v>34</v>
      </c>
    </row>
    <row r="76" spans="1:6">
      <c r="A76" s="243">
        <f>A70+0.01</f>
        <v>1.2100000000000002</v>
      </c>
      <c r="B76" s="234" t="s">
        <v>35</v>
      </c>
      <c r="C76" s="242" t="s">
        <v>36</v>
      </c>
      <c r="D76" s="242">
        <v>648.20987654320982</v>
      </c>
      <c r="F76" s="169">
        <f>D76*E76</f>
        <v>0</v>
      </c>
    </row>
    <row r="77" spans="1:6">
      <c r="A77" s="243"/>
      <c r="C77" s="242"/>
      <c r="D77" s="242"/>
    </row>
    <row r="78" spans="1:6" s="423" customFormat="1">
      <c r="A78" s="254"/>
      <c r="B78" s="119" t="s">
        <v>37</v>
      </c>
      <c r="C78" s="254"/>
      <c r="D78" s="254"/>
      <c r="E78" s="395"/>
      <c r="F78" s="422"/>
    </row>
    <row r="79" spans="1:6" s="423" customFormat="1">
      <c r="A79" s="254"/>
      <c r="B79" s="121"/>
      <c r="C79" s="254"/>
      <c r="D79" s="254"/>
      <c r="E79" s="395"/>
      <c r="F79" s="422"/>
    </row>
    <row r="80" spans="1:6" s="423" customFormat="1" ht="38.25">
      <c r="A80" s="463">
        <f>A76+0.01</f>
        <v>1.2200000000000002</v>
      </c>
      <c r="B80" s="121" t="s">
        <v>38</v>
      </c>
      <c r="C80" s="260" t="s">
        <v>6</v>
      </c>
      <c r="D80" s="260">
        <v>112</v>
      </c>
      <c r="E80" s="422"/>
      <c r="F80" s="422">
        <f>D80*E80</f>
        <v>0</v>
      </c>
    </row>
    <row r="81" spans="1:6">
      <c r="A81" s="242"/>
      <c r="B81" s="245"/>
    </row>
    <row r="82" spans="1:6">
      <c r="B82" s="235" t="s">
        <v>1835</v>
      </c>
    </row>
    <row r="83" spans="1:6">
      <c r="B83" s="235"/>
    </row>
    <row r="84" spans="1:6">
      <c r="A84" s="243">
        <v>1.23</v>
      </c>
      <c r="B84" s="234" t="s">
        <v>40</v>
      </c>
      <c r="C84" s="242" t="s">
        <v>6</v>
      </c>
      <c r="D84" s="242">
        <v>39.35</v>
      </c>
      <c r="F84" s="169">
        <f>D84*E84</f>
        <v>0</v>
      </c>
    </row>
    <row r="85" spans="1:6">
      <c r="A85" s="242"/>
      <c r="B85" s="245"/>
    </row>
    <row r="86" spans="1:6">
      <c r="A86" s="243">
        <f>A84+0.01</f>
        <v>1.24</v>
      </c>
      <c r="B86" s="234" t="s">
        <v>41</v>
      </c>
      <c r="C86" s="242" t="s">
        <v>6</v>
      </c>
      <c r="D86" s="242">
        <v>50.4</v>
      </c>
      <c r="F86" s="169">
        <f>D86*E86</f>
        <v>0</v>
      </c>
    </row>
    <row r="87" spans="1:6">
      <c r="A87" s="242"/>
      <c r="B87" s="245"/>
    </row>
    <row r="88" spans="1:6">
      <c r="A88" s="243">
        <f>A86+0.01</f>
        <v>1.25</v>
      </c>
      <c r="B88" s="234" t="s">
        <v>42</v>
      </c>
      <c r="C88" s="242" t="s">
        <v>6</v>
      </c>
      <c r="D88" s="242">
        <v>12</v>
      </c>
      <c r="F88" s="169">
        <f>D88*E88</f>
        <v>0</v>
      </c>
    </row>
    <row r="89" spans="1:6">
      <c r="A89" s="243"/>
      <c r="C89" s="242"/>
      <c r="D89" s="242"/>
    </row>
    <row r="90" spans="1:6">
      <c r="A90" s="243">
        <v>1.26</v>
      </c>
      <c r="B90" s="234" t="s">
        <v>1824</v>
      </c>
      <c r="C90" s="242" t="s">
        <v>43</v>
      </c>
      <c r="D90" s="242">
        <v>134</v>
      </c>
      <c r="F90" s="169">
        <f>D90*E90</f>
        <v>0</v>
      </c>
    </row>
    <row r="91" spans="1:6">
      <c r="A91" s="242"/>
      <c r="B91" s="245"/>
    </row>
    <row r="92" spans="1:6" ht="27.75" customHeight="1">
      <c r="B92" s="235" t="s">
        <v>44</v>
      </c>
    </row>
    <row r="94" spans="1:6">
      <c r="A94" s="243">
        <f>A90+0.01</f>
        <v>1.27</v>
      </c>
      <c r="B94" s="234" t="s">
        <v>45</v>
      </c>
      <c r="C94" s="242" t="s">
        <v>6</v>
      </c>
      <c r="D94" s="242">
        <v>94.44</v>
      </c>
      <c r="F94" s="169">
        <f>D94*E94</f>
        <v>0</v>
      </c>
    </row>
    <row r="95" spans="1:6">
      <c r="A95" s="229"/>
      <c r="B95" s="230"/>
      <c r="C95" s="229"/>
      <c r="D95" s="150"/>
      <c r="E95" s="263"/>
      <c r="F95" s="264"/>
    </row>
    <row r="96" spans="1:6">
      <c r="A96" s="232"/>
      <c r="B96" s="247" t="s">
        <v>1604</v>
      </c>
      <c r="C96" s="232"/>
      <c r="D96" s="151"/>
      <c r="E96" s="265"/>
      <c r="F96" s="266">
        <f>SUM(F50:F94)</f>
        <v>0</v>
      </c>
    </row>
    <row r="97" spans="2:6">
      <c r="D97" s="154"/>
      <c r="E97" s="269"/>
      <c r="F97" s="217"/>
    </row>
    <row r="98" spans="2:6">
      <c r="B98" s="235" t="s">
        <v>1810</v>
      </c>
      <c r="C98" s="236" t="s">
        <v>1811</v>
      </c>
      <c r="D98" s="154"/>
      <c r="E98" s="269"/>
      <c r="F98" s="217"/>
    </row>
    <row r="99" spans="2:6">
      <c r="D99" s="154"/>
      <c r="E99" s="269"/>
      <c r="F99" s="217"/>
    </row>
    <row r="100" spans="2:6">
      <c r="D100" s="154"/>
      <c r="E100" s="269"/>
      <c r="F100" s="217"/>
    </row>
    <row r="101" spans="2:6">
      <c r="B101" s="234" t="s">
        <v>1605</v>
      </c>
      <c r="C101" s="233">
        <v>1</v>
      </c>
      <c r="D101" s="154"/>
      <c r="E101" s="269"/>
      <c r="F101" s="217">
        <f>F46</f>
        <v>0</v>
      </c>
    </row>
    <row r="102" spans="2:6">
      <c r="D102" s="154"/>
      <c r="E102" s="269"/>
      <c r="F102" s="217"/>
    </row>
    <row r="103" spans="2:6">
      <c r="D103" s="154"/>
      <c r="E103" s="269"/>
      <c r="F103" s="217"/>
    </row>
    <row r="104" spans="2:6">
      <c r="C104" s="233">
        <v>2</v>
      </c>
      <c r="D104" s="154"/>
      <c r="E104" s="269"/>
      <c r="F104" s="217">
        <f>F96</f>
        <v>0</v>
      </c>
    </row>
    <row r="105" spans="2:6">
      <c r="D105" s="154"/>
      <c r="E105" s="269"/>
      <c r="F105" s="217"/>
    </row>
    <row r="106" spans="2:6">
      <c r="D106" s="154"/>
      <c r="E106" s="269"/>
      <c r="F106" s="217"/>
    </row>
    <row r="107" spans="2:6">
      <c r="D107" s="154"/>
      <c r="E107" s="269"/>
      <c r="F107" s="217"/>
    </row>
    <row r="108" spans="2:6">
      <c r="D108" s="154"/>
      <c r="E108" s="269"/>
      <c r="F108" s="217"/>
    </row>
    <row r="109" spans="2:6">
      <c r="D109" s="154"/>
      <c r="E109" s="269"/>
      <c r="F109" s="217"/>
    </row>
    <row r="110" spans="2:6">
      <c r="D110" s="154"/>
      <c r="E110" s="269"/>
      <c r="F110" s="217"/>
    </row>
    <row r="111" spans="2:6">
      <c r="D111" s="154"/>
      <c r="E111" s="269"/>
      <c r="F111" s="217"/>
    </row>
    <row r="112" spans="2:6">
      <c r="D112" s="154"/>
      <c r="E112" s="269"/>
      <c r="F112" s="217"/>
    </row>
    <row r="113" spans="4:6">
      <c r="D113" s="154"/>
      <c r="E113" s="269"/>
      <c r="F113" s="217"/>
    </row>
    <row r="114" spans="4:6">
      <c r="D114" s="154"/>
      <c r="E114" s="269"/>
      <c r="F114" s="217"/>
    </row>
    <row r="115" spans="4:6">
      <c r="D115" s="154"/>
      <c r="E115" s="269"/>
      <c r="F115" s="217"/>
    </row>
    <row r="116" spans="4:6">
      <c r="D116" s="154"/>
      <c r="E116" s="269"/>
      <c r="F116" s="217"/>
    </row>
    <row r="117" spans="4:6">
      <c r="D117" s="154"/>
      <c r="E117" s="269"/>
      <c r="F117" s="217"/>
    </row>
    <row r="118" spans="4:6">
      <c r="D118" s="154"/>
      <c r="E118" s="269"/>
      <c r="F118" s="217"/>
    </row>
    <row r="119" spans="4:6">
      <c r="D119" s="154"/>
      <c r="E119" s="269"/>
      <c r="F119" s="217"/>
    </row>
    <row r="120" spans="4:6">
      <c r="D120" s="154"/>
      <c r="E120" s="269"/>
      <c r="F120" s="217"/>
    </row>
    <row r="121" spans="4:6">
      <c r="D121" s="154"/>
      <c r="E121" s="269"/>
      <c r="F121" s="217"/>
    </row>
    <row r="122" spans="4:6">
      <c r="D122" s="154"/>
      <c r="E122" s="269"/>
      <c r="F122" s="217"/>
    </row>
    <row r="123" spans="4:6">
      <c r="D123" s="154"/>
      <c r="E123" s="269"/>
      <c r="F123" s="217"/>
    </row>
    <row r="124" spans="4:6">
      <c r="D124" s="154"/>
      <c r="E124" s="269"/>
      <c r="F124" s="217"/>
    </row>
    <row r="125" spans="4:6">
      <c r="D125" s="154"/>
      <c r="E125" s="269"/>
      <c r="F125" s="217"/>
    </row>
    <row r="126" spans="4:6">
      <c r="D126" s="154"/>
      <c r="E126" s="269"/>
      <c r="F126" s="217"/>
    </row>
    <row r="127" spans="4:6">
      <c r="D127" s="154"/>
      <c r="E127" s="269"/>
      <c r="F127" s="217"/>
    </row>
    <row r="128" spans="4:6">
      <c r="D128" s="154"/>
      <c r="E128" s="269"/>
      <c r="F128" s="217"/>
    </row>
    <row r="129" spans="4:6">
      <c r="D129" s="154"/>
      <c r="E129" s="269"/>
      <c r="F129" s="217"/>
    </row>
    <row r="130" spans="4:6">
      <c r="D130" s="154"/>
      <c r="E130" s="269"/>
      <c r="F130" s="217"/>
    </row>
    <row r="131" spans="4:6">
      <c r="D131" s="154"/>
      <c r="E131" s="269"/>
      <c r="F131" s="217"/>
    </row>
    <row r="132" spans="4:6">
      <c r="D132" s="154"/>
      <c r="E132" s="269"/>
      <c r="F132" s="217"/>
    </row>
    <row r="133" spans="4:6">
      <c r="D133" s="154"/>
      <c r="E133" s="269"/>
      <c r="F133" s="217"/>
    </row>
    <row r="134" spans="4:6">
      <c r="D134" s="154"/>
      <c r="E134" s="269"/>
      <c r="F134" s="217"/>
    </row>
    <row r="135" spans="4:6">
      <c r="D135" s="154"/>
      <c r="E135" s="269"/>
      <c r="F135" s="217"/>
    </row>
    <row r="136" spans="4:6">
      <c r="D136" s="154"/>
      <c r="E136" s="269"/>
      <c r="F136" s="217"/>
    </row>
    <row r="137" spans="4:6">
      <c r="D137" s="154"/>
      <c r="E137" s="269"/>
      <c r="F137" s="217"/>
    </row>
    <row r="138" spans="4:6">
      <c r="D138" s="154"/>
      <c r="E138" s="269"/>
      <c r="F138" s="217"/>
    </row>
    <row r="139" spans="4:6">
      <c r="D139" s="154"/>
      <c r="E139" s="269"/>
      <c r="F139" s="217"/>
    </row>
    <row r="140" spans="4:6">
      <c r="D140" s="154"/>
      <c r="E140" s="269"/>
      <c r="F140" s="217"/>
    </row>
    <row r="141" spans="4:6">
      <c r="D141" s="154"/>
      <c r="E141" s="269"/>
      <c r="F141" s="217"/>
    </row>
    <row r="142" spans="4:6">
      <c r="D142" s="154"/>
      <c r="E142" s="269"/>
      <c r="F142" s="217"/>
    </row>
    <row r="143" spans="4:6">
      <c r="D143" s="154"/>
      <c r="E143" s="269"/>
      <c r="F143" s="217"/>
    </row>
    <row r="144" spans="4:6">
      <c r="D144" s="154"/>
      <c r="E144" s="269"/>
      <c r="F144" s="217"/>
    </row>
    <row r="145" spans="1:6">
      <c r="D145" s="154"/>
      <c r="E145" s="269"/>
      <c r="F145" s="217"/>
    </row>
    <row r="146" spans="1:6">
      <c r="D146" s="154"/>
      <c r="E146" s="269"/>
      <c r="F146" s="217"/>
    </row>
    <row r="147" spans="1:6">
      <c r="D147" s="154"/>
      <c r="E147" s="269"/>
      <c r="F147" s="217"/>
    </row>
    <row r="148" spans="1:6">
      <c r="D148" s="154"/>
      <c r="E148" s="269"/>
      <c r="F148" s="217"/>
    </row>
    <row r="149" spans="1:6">
      <c r="D149" s="154"/>
      <c r="E149" s="269"/>
      <c r="F149" s="217"/>
    </row>
    <row r="150" spans="1:6">
      <c r="D150" s="154"/>
      <c r="E150" s="269"/>
      <c r="F150" s="217"/>
    </row>
    <row r="151" spans="1:6">
      <c r="D151" s="154"/>
      <c r="E151" s="269"/>
      <c r="F151" s="217"/>
    </row>
    <row r="152" spans="1:6">
      <c r="D152" s="154"/>
      <c r="E152" s="269"/>
      <c r="F152" s="217"/>
    </row>
    <row r="153" spans="1:6">
      <c r="A153" s="229"/>
      <c r="B153" s="230"/>
      <c r="C153" s="229"/>
      <c r="D153" s="150"/>
      <c r="E153" s="270"/>
      <c r="F153" s="177"/>
    </row>
    <row r="154" spans="1:6">
      <c r="A154" s="232"/>
      <c r="B154" s="247" t="s">
        <v>1812</v>
      </c>
      <c r="C154" s="232"/>
      <c r="D154" s="151"/>
      <c r="E154" s="271"/>
      <c r="F154" s="178">
        <f>SUM(F97:F152)</f>
        <v>0</v>
      </c>
    </row>
    <row r="155" spans="1:6">
      <c r="B155" s="235"/>
    </row>
    <row r="156" spans="1:6">
      <c r="B156" s="235" t="s">
        <v>1916</v>
      </c>
    </row>
    <row r="157" spans="1:6">
      <c r="B157" s="235"/>
    </row>
    <row r="158" spans="1:6">
      <c r="B158" s="235" t="s">
        <v>1912</v>
      </c>
    </row>
    <row r="159" spans="1:6">
      <c r="B159" s="235"/>
    </row>
    <row r="160" spans="1:6">
      <c r="B160" s="235" t="s">
        <v>1915</v>
      </c>
    </row>
    <row r="161" spans="1:6">
      <c r="B161" s="235"/>
    </row>
    <row r="162" spans="1:6">
      <c r="B162" s="235" t="s">
        <v>28</v>
      </c>
    </row>
    <row r="163" spans="1:6">
      <c r="B163" s="235"/>
    </row>
    <row r="164" spans="1:6">
      <c r="A164" s="233" t="s">
        <v>50</v>
      </c>
      <c r="B164" s="234" t="s">
        <v>1667</v>
      </c>
      <c r="C164" s="242" t="s">
        <v>7</v>
      </c>
      <c r="D164" s="242">
        <v>3</v>
      </c>
      <c r="F164" s="169">
        <f>D164*E164</f>
        <v>0</v>
      </c>
    </row>
    <row r="165" spans="1:6">
      <c r="A165" s="242"/>
      <c r="B165" s="245"/>
    </row>
    <row r="166" spans="1:6">
      <c r="A166" s="233">
        <f>A164+0.1</f>
        <v>2.2000000000000002</v>
      </c>
      <c r="B166" s="234" t="s">
        <v>59</v>
      </c>
      <c r="C166" s="242" t="s">
        <v>7</v>
      </c>
      <c r="D166" s="242">
        <v>12</v>
      </c>
      <c r="F166" s="169">
        <f>D166*E166</f>
        <v>0</v>
      </c>
    </row>
    <row r="167" spans="1:6">
      <c r="A167" s="242"/>
      <c r="B167" s="245"/>
    </row>
    <row r="168" spans="1:6">
      <c r="A168" s="233">
        <f>A166+0.1</f>
        <v>2.3000000000000003</v>
      </c>
      <c r="B168" s="234" t="s">
        <v>1669</v>
      </c>
      <c r="C168" s="242" t="s">
        <v>6</v>
      </c>
      <c r="D168" s="242">
        <v>125.43999999999998</v>
      </c>
      <c r="F168" s="169">
        <f>D168*E168</f>
        <v>0</v>
      </c>
    </row>
    <row r="169" spans="1:6">
      <c r="A169" s="242"/>
      <c r="B169" s="245"/>
    </row>
    <row r="170" spans="1:6" ht="38.25">
      <c r="B170" s="235" t="s">
        <v>33</v>
      </c>
    </row>
    <row r="172" spans="1:6">
      <c r="B172" s="235" t="s">
        <v>34</v>
      </c>
    </row>
    <row r="174" spans="1:6">
      <c r="A174" s="233">
        <f>A168+0.1</f>
        <v>2.4000000000000004</v>
      </c>
      <c r="B174" s="234" t="s">
        <v>1673</v>
      </c>
      <c r="C174" s="242" t="s">
        <v>36</v>
      </c>
      <c r="D174" s="242">
        <v>3300</v>
      </c>
      <c r="F174" s="169">
        <f>D174*E174</f>
        <v>0</v>
      </c>
    </row>
    <row r="175" spans="1:6">
      <c r="A175" s="242"/>
      <c r="B175" s="245"/>
    </row>
    <row r="176" spans="1:6">
      <c r="B176" s="235" t="s">
        <v>1835</v>
      </c>
    </row>
    <row r="178" spans="1:6">
      <c r="A178" s="249">
        <f>A174+0.1</f>
        <v>2.5000000000000004</v>
      </c>
      <c r="B178" s="234" t="s">
        <v>74</v>
      </c>
      <c r="C178" s="242" t="s">
        <v>6</v>
      </c>
      <c r="D178" s="242">
        <v>29</v>
      </c>
      <c r="F178" s="169">
        <f>D178*E178</f>
        <v>0</v>
      </c>
    </row>
    <row r="179" spans="1:6">
      <c r="A179" s="242"/>
      <c r="B179" s="245"/>
    </row>
    <row r="180" spans="1:6">
      <c r="A180" s="233">
        <f>A178+0.1</f>
        <v>2.6000000000000005</v>
      </c>
      <c r="B180" s="234" t="s">
        <v>1675</v>
      </c>
      <c r="C180" s="242" t="s">
        <v>6</v>
      </c>
      <c r="D180" s="242">
        <v>30</v>
      </c>
      <c r="F180" s="169">
        <f>D180*E180</f>
        <v>0</v>
      </c>
    </row>
    <row r="181" spans="1:6">
      <c r="A181" s="242"/>
      <c r="B181" s="245"/>
    </row>
    <row r="182" spans="1:6">
      <c r="A182" s="243">
        <v>2.1</v>
      </c>
      <c r="B182" s="234" t="s">
        <v>81</v>
      </c>
      <c r="C182" s="242" t="s">
        <v>6</v>
      </c>
      <c r="D182" s="242">
        <v>40</v>
      </c>
      <c r="F182" s="169">
        <f>D182*E182</f>
        <v>0</v>
      </c>
    </row>
    <row r="183" spans="1:6">
      <c r="A183" s="242"/>
      <c r="B183" s="245"/>
    </row>
    <row r="184" spans="1:6">
      <c r="A184" s="243"/>
      <c r="C184" s="242"/>
      <c r="D184" s="242"/>
    </row>
    <row r="185" spans="1:6">
      <c r="A185" s="243"/>
      <c r="C185" s="242"/>
      <c r="D185" s="242"/>
    </row>
    <row r="186" spans="1:6">
      <c r="A186" s="243"/>
      <c r="C186" s="242"/>
      <c r="D186" s="242"/>
    </row>
    <row r="187" spans="1:6">
      <c r="A187" s="243"/>
      <c r="C187" s="242"/>
      <c r="D187" s="242"/>
    </row>
    <row r="188" spans="1:6">
      <c r="A188" s="243"/>
      <c r="C188" s="242"/>
      <c r="D188" s="242"/>
    </row>
    <row r="189" spans="1:6">
      <c r="A189" s="243"/>
      <c r="C189" s="242"/>
      <c r="D189" s="242"/>
    </row>
    <row r="190" spans="1:6">
      <c r="A190" s="243"/>
      <c r="C190" s="242"/>
      <c r="D190" s="242"/>
    </row>
    <row r="191" spans="1:6">
      <c r="A191" s="243"/>
      <c r="C191" s="242"/>
      <c r="D191" s="242"/>
    </row>
    <row r="192" spans="1:6">
      <c r="A192" s="243"/>
      <c r="C192" s="242"/>
      <c r="D192" s="242"/>
    </row>
    <row r="193" spans="1:4">
      <c r="A193" s="243"/>
      <c r="C193" s="242"/>
      <c r="D193" s="242"/>
    </row>
    <row r="194" spans="1:4">
      <c r="A194" s="243"/>
      <c r="C194" s="242"/>
      <c r="D194" s="242"/>
    </row>
    <row r="195" spans="1:4">
      <c r="A195" s="243"/>
      <c r="C195" s="242"/>
      <c r="D195" s="242"/>
    </row>
    <row r="196" spans="1:4">
      <c r="A196" s="243"/>
      <c r="C196" s="242"/>
      <c r="D196" s="242"/>
    </row>
    <row r="197" spans="1:4">
      <c r="A197" s="243"/>
      <c r="C197" s="242"/>
      <c r="D197" s="242"/>
    </row>
    <row r="198" spans="1:4">
      <c r="A198" s="243"/>
      <c r="C198" s="242"/>
      <c r="D198" s="242"/>
    </row>
    <row r="199" spans="1:4">
      <c r="A199" s="243"/>
      <c r="C199" s="242"/>
      <c r="D199" s="242"/>
    </row>
    <row r="200" spans="1:4">
      <c r="A200" s="243"/>
      <c r="C200" s="242"/>
      <c r="D200" s="242"/>
    </row>
    <row r="201" spans="1:4">
      <c r="A201" s="243"/>
      <c r="C201" s="242"/>
      <c r="D201" s="242"/>
    </row>
    <row r="202" spans="1:4">
      <c r="A202" s="243"/>
      <c r="C202" s="242"/>
      <c r="D202" s="242"/>
    </row>
    <row r="203" spans="1:4">
      <c r="A203" s="243"/>
      <c r="C203" s="242"/>
      <c r="D203" s="242"/>
    </row>
    <row r="204" spans="1:4">
      <c r="A204" s="243"/>
      <c r="C204" s="242"/>
      <c r="D204" s="242"/>
    </row>
    <row r="205" spans="1:4">
      <c r="A205" s="243"/>
      <c r="C205" s="242"/>
      <c r="D205" s="242"/>
    </row>
    <row r="206" spans="1:4">
      <c r="A206" s="243"/>
      <c r="C206" s="242"/>
      <c r="D206" s="242"/>
    </row>
    <row r="207" spans="1:4">
      <c r="A207" s="243"/>
      <c r="C207" s="242"/>
      <c r="D207" s="242"/>
    </row>
    <row r="208" spans="1:4">
      <c r="A208" s="242"/>
      <c r="B208" s="245"/>
    </row>
    <row r="209" spans="1:6" ht="25.5">
      <c r="A209" s="229"/>
      <c r="B209" s="230" t="s">
        <v>1813</v>
      </c>
      <c r="C209" s="229"/>
      <c r="D209" s="150"/>
      <c r="E209" s="272"/>
      <c r="F209" s="273">
        <f>SUM(F157:F208)</f>
        <v>0</v>
      </c>
    </row>
    <row r="210" spans="1:6">
      <c r="A210" s="242"/>
      <c r="B210" s="245"/>
    </row>
    <row r="211" spans="1:6">
      <c r="B211" s="235" t="s">
        <v>51</v>
      </c>
    </row>
    <row r="212" spans="1:6">
      <c r="B212" s="235"/>
    </row>
    <row r="213" spans="1:6">
      <c r="B213" s="235" t="s">
        <v>137</v>
      </c>
    </row>
    <row r="214" spans="1:6">
      <c r="B214" s="235"/>
    </row>
    <row r="215" spans="1:6" ht="63.75">
      <c r="B215" s="235" t="s">
        <v>144</v>
      </c>
    </row>
    <row r="217" spans="1:6">
      <c r="A217" s="233">
        <v>4.0999999999999996</v>
      </c>
      <c r="B217" s="234" t="s">
        <v>1922</v>
      </c>
      <c r="C217" s="242" t="s">
        <v>6</v>
      </c>
      <c r="D217" s="242">
        <v>108.92</v>
      </c>
      <c r="F217" s="169">
        <f>D217*E217</f>
        <v>0</v>
      </c>
    </row>
    <row r="218" spans="1:6">
      <c r="C218" s="242"/>
      <c r="D218" s="242"/>
    </row>
    <row r="219" spans="1:6">
      <c r="B219" s="234" t="s">
        <v>1929</v>
      </c>
      <c r="C219" s="242" t="s">
        <v>6</v>
      </c>
      <c r="D219" s="242">
        <v>73.960000000000008</v>
      </c>
      <c r="F219" s="169">
        <f>D219*E219</f>
        <v>0</v>
      </c>
    </row>
    <row r="220" spans="1:6">
      <c r="A220" s="242"/>
      <c r="B220" s="245"/>
    </row>
    <row r="221" spans="1:6">
      <c r="B221" s="235" t="s">
        <v>155</v>
      </c>
    </row>
    <row r="223" spans="1:6" ht="25.5">
      <c r="B223" s="235" t="s">
        <v>157</v>
      </c>
    </row>
    <row r="225" spans="1:41">
      <c r="A225" s="233">
        <v>4.2</v>
      </c>
      <c r="B225" s="234" t="s">
        <v>159</v>
      </c>
      <c r="C225" s="242" t="s">
        <v>43</v>
      </c>
      <c r="D225" s="242">
        <v>73.2</v>
      </c>
      <c r="F225" s="169">
        <f>D225*E225</f>
        <v>0</v>
      </c>
    </row>
    <row r="226" spans="1:41">
      <c r="A226" s="242"/>
      <c r="B226" s="245"/>
    </row>
    <row r="227" spans="1:41" ht="25.5">
      <c r="B227" s="235" t="s">
        <v>1718</v>
      </c>
    </row>
    <row r="229" spans="1:41" ht="25.5">
      <c r="A229" s="233">
        <v>4.3</v>
      </c>
      <c r="B229" s="234" t="s">
        <v>1719</v>
      </c>
      <c r="C229" s="242" t="s">
        <v>43</v>
      </c>
      <c r="D229" s="242">
        <v>17</v>
      </c>
      <c r="F229" s="169">
        <f>D229*E229</f>
        <v>0</v>
      </c>
    </row>
    <row r="230" spans="1:41">
      <c r="A230" s="242"/>
      <c r="B230" s="245"/>
    </row>
    <row r="231" spans="1:41">
      <c r="A231" s="242"/>
      <c r="B231" s="245"/>
    </row>
    <row r="232" spans="1:41">
      <c r="A232" s="242"/>
      <c r="B232" s="245"/>
    </row>
    <row r="233" spans="1:41">
      <c r="A233" s="242"/>
      <c r="B233" s="245"/>
      <c r="G233" s="252"/>
    </row>
    <row r="234" spans="1:41" s="221" customFormat="1">
      <c r="A234" s="242"/>
      <c r="B234" s="245"/>
      <c r="C234" s="233"/>
      <c r="D234" s="233"/>
      <c r="E234" s="262"/>
      <c r="F234" s="169"/>
      <c r="G234" s="251"/>
      <c r="H234" s="148"/>
      <c r="I234" s="148"/>
      <c r="J234" s="148"/>
      <c r="K234" s="148"/>
      <c r="L234" s="148"/>
      <c r="M234" s="148"/>
      <c r="N234" s="148"/>
      <c r="O234" s="148"/>
      <c r="P234" s="148"/>
      <c r="Q234" s="148"/>
      <c r="R234" s="148"/>
      <c r="S234" s="148"/>
      <c r="T234" s="148"/>
      <c r="U234" s="148"/>
      <c r="V234" s="148"/>
      <c r="W234" s="148"/>
      <c r="X234" s="148"/>
      <c r="Y234" s="148"/>
      <c r="Z234" s="148"/>
      <c r="AA234" s="148"/>
      <c r="AB234" s="148"/>
      <c r="AC234" s="148"/>
      <c r="AD234" s="148"/>
      <c r="AE234" s="148"/>
      <c r="AF234" s="148"/>
      <c r="AG234" s="148"/>
      <c r="AH234" s="148"/>
      <c r="AI234" s="148"/>
      <c r="AJ234" s="148"/>
      <c r="AK234" s="148"/>
      <c r="AL234" s="148"/>
      <c r="AM234" s="148"/>
      <c r="AN234" s="148"/>
      <c r="AO234" s="148"/>
    </row>
    <row r="235" spans="1:41" s="221" customFormat="1">
      <c r="A235" s="242"/>
      <c r="B235" s="245"/>
      <c r="C235" s="233"/>
      <c r="D235" s="233"/>
      <c r="E235" s="262"/>
      <c r="F235" s="169"/>
      <c r="G235" s="251"/>
      <c r="H235" s="148"/>
      <c r="I235" s="148"/>
      <c r="J235" s="148"/>
      <c r="K235" s="148"/>
      <c r="L235" s="148"/>
      <c r="M235" s="148"/>
      <c r="N235" s="148"/>
      <c r="O235" s="148"/>
      <c r="P235" s="148"/>
      <c r="Q235" s="148"/>
      <c r="R235" s="148"/>
      <c r="S235" s="148"/>
      <c r="T235" s="148"/>
      <c r="U235" s="148"/>
      <c r="V235" s="148"/>
      <c r="W235" s="148"/>
      <c r="X235" s="148"/>
      <c r="Y235" s="148"/>
      <c r="Z235" s="148"/>
      <c r="AA235" s="148"/>
      <c r="AB235" s="148"/>
      <c r="AC235" s="148"/>
      <c r="AD235" s="148"/>
      <c r="AE235" s="148"/>
      <c r="AF235" s="148"/>
      <c r="AG235" s="148"/>
      <c r="AH235" s="148"/>
      <c r="AI235" s="148"/>
      <c r="AJ235" s="148"/>
      <c r="AK235" s="148"/>
      <c r="AL235" s="148"/>
      <c r="AM235" s="148"/>
      <c r="AN235" s="148"/>
      <c r="AO235" s="148"/>
    </row>
    <row r="236" spans="1:41" s="221" customFormat="1">
      <c r="A236" s="242"/>
      <c r="B236" s="245"/>
      <c r="C236" s="233"/>
      <c r="D236" s="233"/>
      <c r="E236" s="262"/>
      <c r="F236" s="169"/>
      <c r="G236" s="251"/>
      <c r="H236" s="148"/>
      <c r="I236" s="148"/>
      <c r="J236" s="148"/>
      <c r="K236" s="148"/>
      <c r="L236" s="148"/>
      <c r="M236" s="148"/>
      <c r="N236" s="148"/>
      <c r="O236" s="148"/>
      <c r="P236" s="148"/>
      <c r="Q236" s="148"/>
      <c r="R236" s="148"/>
      <c r="S236" s="148"/>
      <c r="T236" s="148"/>
      <c r="U236" s="148"/>
      <c r="V236" s="148"/>
      <c r="W236" s="148"/>
      <c r="X236" s="148"/>
      <c r="Y236" s="148"/>
      <c r="Z236" s="148"/>
      <c r="AA236" s="148"/>
      <c r="AB236" s="148"/>
      <c r="AC236" s="148"/>
      <c r="AD236" s="148"/>
      <c r="AE236" s="148"/>
      <c r="AF236" s="148"/>
      <c r="AG236" s="148"/>
      <c r="AH236" s="148"/>
      <c r="AI236" s="148"/>
      <c r="AJ236" s="148"/>
      <c r="AK236" s="148"/>
      <c r="AL236" s="148"/>
      <c r="AM236" s="148"/>
      <c r="AN236" s="148"/>
      <c r="AO236" s="148"/>
    </row>
    <row r="237" spans="1:41" s="221" customFormat="1">
      <c r="A237" s="242"/>
      <c r="B237" s="245"/>
      <c r="C237" s="233"/>
      <c r="D237" s="233"/>
      <c r="E237" s="262"/>
      <c r="F237" s="169"/>
      <c r="G237" s="251"/>
      <c r="H237" s="148"/>
      <c r="I237" s="148"/>
      <c r="J237" s="148"/>
      <c r="K237" s="148"/>
      <c r="L237" s="148"/>
      <c r="M237" s="148"/>
      <c r="N237" s="148"/>
      <c r="O237" s="148"/>
      <c r="P237" s="148"/>
      <c r="Q237" s="148"/>
      <c r="R237" s="148"/>
      <c r="S237" s="148"/>
      <c r="T237" s="148"/>
      <c r="U237" s="148"/>
      <c r="V237" s="148"/>
      <c r="W237" s="148"/>
      <c r="X237" s="148"/>
      <c r="Y237" s="148"/>
      <c r="Z237" s="148"/>
      <c r="AA237" s="148"/>
      <c r="AB237" s="148"/>
      <c r="AC237" s="148"/>
      <c r="AD237" s="148"/>
      <c r="AE237" s="148"/>
      <c r="AF237" s="148"/>
      <c r="AG237" s="148"/>
      <c r="AH237" s="148"/>
      <c r="AI237" s="148"/>
      <c r="AJ237" s="148"/>
      <c r="AK237" s="148"/>
      <c r="AL237" s="148"/>
      <c r="AM237" s="148"/>
      <c r="AN237" s="148"/>
      <c r="AO237" s="148"/>
    </row>
    <row r="238" spans="1:41" s="221" customFormat="1">
      <c r="A238" s="242"/>
      <c r="B238" s="245"/>
      <c r="C238" s="233"/>
      <c r="D238" s="233"/>
      <c r="E238" s="262"/>
      <c r="F238" s="169"/>
      <c r="G238" s="251"/>
      <c r="H238" s="148"/>
      <c r="I238" s="148"/>
      <c r="J238" s="148"/>
      <c r="K238" s="148"/>
      <c r="L238" s="148"/>
      <c r="M238" s="148"/>
      <c r="N238" s="148"/>
      <c r="O238" s="148"/>
      <c r="P238" s="148"/>
      <c r="Q238" s="148"/>
      <c r="R238" s="148"/>
      <c r="S238" s="148"/>
      <c r="T238" s="148"/>
      <c r="U238" s="148"/>
      <c r="V238" s="148"/>
      <c r="W238" s="148"/>
      <c r="X238" s="148"/>
      <c r="Y238" s="148"/>
      <c r="Z238" s="148"/>
      <c r="AA238" s="148"/>
      <c r="AB238" s="148"/>
      <c r="AC238" s="148"/>
      <c r="AD238" s="148"/>
      <c r="AE238" s="148"/>
      <c r="AF238" s="148"/>
      <c r="AG238" s="148"/>
      <c r="AH238" s="148"/>
      <c r="AI238" s="148"/>
      <c r="AJ238" s="148"/>
      <c r="AK238" s="148"/>
      <c r="AL238" s="148"/>
      <c r="AM238" s="148"/>
      <c r="AN238" s="148"/>
      <c r="AO238" s="148"/>
    </row>
    <row r="239" spans="1:41" s="221" customFormat="1">
      <c r="A239" s="242"/>
      <c r="B239" s="245"/>
      <c r="C239" s="233"/>
      <c r="D239" s="233"/>
      <c r="E239" s="262"/>
      <c r="F239" s="169"/>
      <c r="G239" s="251"/>
      <c r="H239" s="148"/>
      <c r="I239" s="148"/>
      <c r="J239" s="148"/>
      <c r="K239" s="148"/>
      <c r="L239" s="148"/>
      <c r="M239" s="148"/>
      <c r="N239" s="148"/>
      <c r="O239" s="148"/>
      <c r="P239" s="148"/>
      <c r="Q239" s="148"/>
      <c r="R239" s="148"/>
      <c r="S239" s="148"/>
      <c r="T239" s="148"/>
      <c r="U239" s="148"/>
      <c r="V239" s="148"/>
      <c r="W239" s="148"/>
      <c r="X239" s="148"/>
      <c r="Y239" s="148"/>
      <c r="Z239" s="148"/>
      <c r="AA239" s="148"/>
      <c r="AB239" s="148"/>
      <c r="AC239" s="148"/>
      <c r="AD239" s="148"/>
      <c r="AE239" s="148"/>
      <c r="AF239" s="148"/>
      <c r="AG239" s="148"/>
      <c r="AH239" s="148"/>
      <c r="AI239" s="148"/>
      <c r="AJ239" s="148"/>
      <c r="AK239" s="148"/>
      <c r="AL239" s="148"/>
      <c r="AM239" s="148"/>
      <c r="AN239" s="148"/>
      <c r="AO239" s="148"/>
    </row>
    <row r="240" spans="1:41" s="221" customFormat="1">
      <c r="A240" s="242"/>
      <c r="B240" s="245"/>
      <c r="C240" s="233"/>
      <c r="D240" s="233"/>
      <c r="E240" s="262"/>
      <c r="F240" s="169"/>
      <c r="G240" s="251"/>
      <c r="H240" s="148"/>
      <c r="I240" s="148"/>
      <c r="J240" s="148"/>
      <c r="K240" s="148"/>
      <c r="L240" s="148"/>
      <c r="M240" s="148"/>
      <c r="N240" s="148"/>
      <c r="O240" s="148"/>
      <c r="P240" s="148"/>
      <c r="Q240" s="148"/>
      <c r="R240" s="148"/>
      <c r="S240" s="148"/>
      <c r="T240" s="148"/>
      <c r="U240" s="148"/>
      <c r="V240" s="148"/>
      <c r="W240" s="148"/>
      <c r="X240" s="148"/>
      <c r="Y240" s="148"/>
      <c r="Z240" s="148"/>
      <c r="AA240" s="148"/>
      <c r="AB240" s="148"/>
      <c r="AC240" s="148"/>
      <c r="AD240" s="148"/>
      <c r="AE240" s="148"/>
      <c r="AF240" s="148"/>
      <c r="AG240" s="148"/>
      <c r="AH240" s="148"/>
      <c r="AI240" s="148"/>
      <c r="AJ240" s="148"/>
      <c r="AK240" s="148"/>
      <c r="AL240" s="148"/>
      <c r="AM240" s="148"/>
      <c r="AN240" s="148"/>
      <c r="AO240" s="148"/>
    </row>
    <row r="241" spans="1:41" s="221" customFormat="1">
      <c r="A241" s="242"/>
      <c r="B241" s="245"/>
      <c r="C241" s="233"/>
      <c r="D241" s="233"/>
      <c r="E241" s="262"/>
      <c r="F241" s="169"/>
      <c r="G241" s="251"/>
      <c r="H241" s="148"/>
      <c r="I241" s="148"/>
      <c r="J241" s="148"/>
      <c r="K241" s="148"/>
      <c r="L241" s="148"/>
      <c r="M241" s="148"/>
      <c r="N241" s="148"/>
      <c r="O241" s="148"/>
      <c r="P241" s="148"/>
      <c r="Q241" s="148"/>
      <c r="R241" s="148"/>
      <c r="S241" s="148"/>
      <c r="T241" s="148"/>
      <c r="U241" s="148"/>
      <c r="V241" s="148"/>
      <c r="W241" s="148"/>
      <c r="X241" s="148"/>
      <c r="Y241" s="148"/>
      <c r="Z241" s="148"/>
      <c r="AA241" s="148"/>
      <c r="AB241" s="148"/>
      <c r="AC241" s="148"/>
      <c r="AD241" s="148"/>
      <c r="AE241" s="148"/>
      <c r="AF241" s="148"/>
      <c r="AG241" s="148"/>
      <c r="AH241" s="148"/>
      <c r="AI241" s="148"/>
      <c r="AJ241" s="148"/>
      <c r="AK241" s="148"/>
      <c r="AL241" s="148"/>
      <c r="AM241" s="148"/>
      <c r="AN241" s="148"/>
      <c r="AO241" s="148"/>
    </row>
    <row r="242" spans="1:41" s="221" customFormat="1">
      <c r="A242" s="242"/>
      <c r="B242" s="245"/>
      <c r="C242" s="233"/>
      <c r="D242" s="233"/>
      <c r="E242" s="262"/>
      <c r="F242" s="169"/>
      <c r="G242" s="251"/>
      <c r="H242" s="148"/>
      <c r="I242" s="148"/>
      <c r="J242" s="148"/>
      <c r="K242" s="148"/>
      <c r="L242" s="148"/>
      <c r="M242" s="148"/>
      <c r="N242" s="148"/>
      <c r="O242" s="148"/>
      <c r="P242" s="148"/>
      <c r="Q242" s="148"/>
      <c r="R242" s="148"/>
      <c r="S242" s="148"/>
      <c r="T242" s="148"/>
      <c r="U242" s="148"/>
      <c r="V242" s="148"/>
      <c r="W242" s="148"/>
      <c r="X242" s="148"/>
      <c r="Y242" s="148"/>
      <c r="Z242" s="148"/>
      <c r="AA242" s="148"/>
      <c r="AB242" s="148"/>
      <c r="AC242" s="148"/>
      <c r="AD242" s="148"/>
      <c r="AE242" s="148"/>
      <c r="AF242" s="148"/>
      <c r="AG242" s="148"/>
      <c r="AH242" s="148"/>
      <c r="AI242" s="148"/>
      <c r="AJ242" s="148"/>
      <c r="AK242" s="148"/>
      <c r="AL242" s="148"/>
      <c r="AM242" s="148"/>
      <c r="AN242" s="148"/>
      <c r="AO242" s="148"/>
    </row>
    <row r="243" spans="1:41" s="221" customFormat="1">
      <c r="A243" s="242"/>
      <c r="B243" s="245"/>
      <c r="C243" s="233"/>
      <c r="D243" s="233"/>
      <c r="E243" s="262"/>
      <c r="F243" s="169"/>
      <c r="G243" s="251"/>
      <c r="H243" s="148"/>
      <c r="I243" s="148"/>
      <c r="J243" s="148"/>
      <c r="K243" s="148"/>
      <c r="L243" s="148"/>
      <c r="M243" s="148"/>
      <c r="N243" s="148"/>
      <c r="O243" s="148"/>
      <c r="P243" s="148"/>
      <c r="Q243" s="148"/>
      <c r="R243" s="148"/>
      <c r="S243" s="148"/>
      <c r="T243" s="148"/>
      <c r="U243" s="148"/>
      <c r="V243" s="148"/>
      <c r="W243" s="148"/>
      <c r="X243" s="148"/>
      <c r="Y243" s="148"/>
      <c r="Z243" s="148"/>
      <c r="AA243" s="148"/>
      <c r="AB243" s="148"/>
      <c r="AC243" s="148"/>
      <c r="AD243" s="148"/>
      <c r="AE243" s="148"/>
      <c r="AF243" s="148"/>
      <c r="AG243" s="148"/>
      <c r="AH243" s="148"/>
      <c r="AI243" s="148"/>
      <c r="AJ243" s="148"/>
      <c r="AK243" s="148"/>
      <c r="AL243" s="148"/>
      <c r="AM243" s="148"/>
      <c r="AN243" s="148"/>
      <c r="AO243" s="148"/>
    </row>
    <row r="244" spans="1:41" s="221" customFormat="1">
      <c r="A244" s="242"/>
      <c r="B244" s="245"/>
      <c r="C244" s="233"/>
      <c r="D244" s="233"/>
      <c r="E244" s="262"/>
      <c r="F244" s="169"/>
      <c r="G244" s="251"/>
      <c r="H244" s="148"/>
      <c r="I244" s="148"/>
      <c r="J244" s="148"/>
      <c r="K244" s="148"/>
      <c r="L244" s="148"/>
      <c r="M244" s="148"/>
      <c r="N244" s="148"/>
      <c r="O244" s="148"/>
      <c r="P244" s="148"/>
      <c r="Q244" s="148"/>
      <c r="R244" s="148"/>
      <c r="S244" s="148"/>
      <c r="T244" s="148"/>
      <c r="U244" s="148"/>
      <c r="V244" s="148"/>
      <c r="W244" s="148"/>
      <c r="X244" s="148"/>
      <c r="Y244" s="148"/>
      <c r="Z244" s="148"/>
      <c r="AA244" s="148"/>
      <c r="AB244" s="148"/>
      <c r="AC244" s="148"/>
      <c r="AD244" s="148"/>
      <c r="AE244" s="148"/>
      <c r="AF244" s="148"/>
      <c r="AG244" s="148"/>
      <c r="AH244" s="148"/>
      <c r="AI244" s="148"/>
      <c r="AJ244" s="148"/>
      <c r="AK244" s="148"/>
      <c r="AL244" s="148"/>
      <c r="AM244" s="148"/>
      <c r="AN244" s="148"/>
      <c r="AO244" s="148"/>
    </row>
    <row r="245" spans="1:41" s="221" customFormat="1">
      <c r="A245" s="242"/>
      <c r="B245" s="245"/>
      <c r="C245" s="233"/>
      <c r="D245" s="233"/>
      <c r="E245" s="262"/>
      <c r="F245" s="169"/>
      <c r="G245" s="251"/>
      <c r="H245" s="148"/>
      <c r="I245" s="148"/>
      <c r="J245" s="148"/>
      <c r="K245" s="148"/>
      <c r="L245" s="148"/>
      <c r="M245" s="148"/>
      <c r="N245" s="148"/>
      <c r="O245" s="148"/>
      <c r="P245" s="148"/>
      <c r="Q245" s="148"/>
      <c r="R245" s="148"/>
      <c r="S245" s="148"/>
      <c r="T245" s="148"/>
      <c r="U245" s="148"/>
      <c r="V245" s="148"/>
      <c r="W245" s="148"/>
      <c r="X245" s="148"/>
      <c r="Y245" s="148"/>
      <c r="Z245" s="148"/>
      <c r="AA245" s="148"/>
      <c r="AB245" s="148"/>
      <c r="AC245" s="148"/>
      <c r="AD245" s="148"/>
      <c r="AE245" s="148"/>
      <c r="AF245" s="148"/>
      <c r="AG245" s="148"/>
      <c r="AH245" s="148"/>
      <c r="AI245" s="148"/>
      <c r="AJ245" s="148"/>
      <c r="AK245" s="148"/>
      <c r="AL245" s="148"/>
      <c r="AM245" s="148"/>
      <c r="AN245" s="148"/>
      <c r="AO245" s="148"/>
    </row>
    <row r="246" spans="1:41" s="221" customFormat="1">
      <c r="A246" s="242"/>
      <c r="B246" s="245"/>
      <c r="C246" s="233"/>
      <c r="D246" s="233"/>
      <c r="E246" s="262"/>
      <c r="F246" s="169"/>
      <c r="G246" s="251"/>
      <c r="H246" s="148"/>
      <c r="I246" s="148"/>
      <c r="J246" s="148"/>
      <c r="K246" s="148"/>
      <c r="L246" s="148"/>
      <c r="M246" s="148"/>
      <c r="N246" s="148"/>
      <c r="O246" s="148"/>
      <c r="P246" s="148"/>
      <c r="Q246" s="148"/>
      <c r="R246" s="148"/>
      <c r="S246" s="148"/>
      <c r="T246" s="148"/>
      <c r="U246" s="148"/>
      <c r="V246" s="148"/>
      <c r="W246" s="148"/>
      <c r="X246" s="148"/>
      <c r="Y246" s="148"/>
      <c r="Z246" s="148"/>
      <c r="AA246" s="148"/>
      <c r="AB246" s="148"/>
      <c r="AC246" s="148"/>
      <c r="AD246" s="148"/>
      <c r="AE246" s="148"/>
      <c r="AF246" s="148"/>
      <c r="AG246" s="148"/>
      <c r="AH246" s="148"/>
      <c r="AI246" s="148"/>
      <c r="AJ246" s="148"/>
      <c r="AK246" s="148"/>
      <c r="AL246" s="148"/>
      <c r="AM246" s="148"/>
      <c r="AN246" s="148"/>
      <c r="AO246" s="148"/>
    </row>
    <row r="247" spans="1:41" s="221" customFormat="1">
      <c r="A247" s="242"/>
      <c r="B247" s="245"/>
      <c r="C247" s="233"/>
      <c r="D247" s="233"/>
      <c r="E247" s="262"/>
      <c r="F247" s="169"/>
      <c r="G247" s="251"/>
      <c r="H247" s="148"/>
      <c r="I247" s="148"/>
      <c r="J247" s="148"/>
      <c r="K247" s="148"/>
      <c r="L247" s="148"/>
      <c r="M247" s="148"/>
      <c r="N247" s="148"/>
      <c r="O247" s="148"/>
      <c r="P247" s="148"/>
      <c r="Q247" s="148"/>
      <c r="R247" s="148"/>
      <c r="S247" s="148"/>
      <c r="T247" s="148"/>
      <c r="U247" s="148"/>
      <c r="V247" s="148"/>
      <c r="W247" s="148"/>
      <c r="X247" s="148"/>
      <c r="Y247" s="148"/>
      <c r="Z247" s="148"/>
      <c r="AA247" s="148"/>
      <c r="AB247" s="148"/>
      <c r="AC247" s="148"/>
      <c r="AD247" s="148"/>
      <c r="AE247" s="148"/>
      <c r="AF247" s="148"/>
      <c r="AG247" s="148"/>
      <c r="AH247" s="148"/>
      <c r="AI247" s="148"/>
      <c r="AJ247" s="148"/>
      <c r="AK247" s="148"/>
      <c r="AL247" s="148"/>
      <c r="AM247" s="148"/>
      <c r="AN247" s="148"/>
      <c r="AO247" s="148"/>
    </row>
    <row r="248" spans="1:41" s="221" customFormat="1">
      <c r="A248" s="242"/>
      <c r="B248" s="245"/>
      <c r="C248" s="233"/>
      <c r="D248" s="233"/>
      <c r="E248" s="262"/>
      <c r="F248" s="169"/>
      <c r="G248" s="251"/>
      <c r="H248" s="148"/>
      <c r="I248" s="148"/>
      <c r="J248" s="148"/>
      <c r="K248" s="148"/>
      <c r="L248" s="148"/>
      <c r="M248" s="148"/>
      <c r="N248" s="148"/>
      <c r="O248" s="148"/>
      <c r="P248" s="148"/>
      <c r="Q248" s="148"/>
      <c r="R248" s="148"/>
      <c r="S248" s="148"/>
      <c r="T248" s="148"/>
      <c r="U248" s="148"/>
      <c r="V248" s="148"/>
      <c r="W248" s="148"/>
      <c r="X248" s="148"/>
      <c r="Y248" s="148"/>
      <c r="Z248" s="148"/>
      <c r="AA248" s="148"/>
      <c r="AB248" s="148"/>
      <c r="AC248" s="148"/>
      <c r="AD248" s="148"/>
      <c r="AE248" s="148"/>
      <c r="AF248" s="148"/>
      <c r="AG248" s="148"/>
      <c r="AH248" s="148"/>
      <c r="AI248" s="148"/>
      <c r="AJ248" s="148"/>
      <c r="AK248" s="148"/>
      <c r="AL248" s="148"/>
      <c r="AM248" s="148"/>
      <c r="AN248" s="148"/>
      <c r="AO248" s="148"/>
    </row>
    <row r="249" spans="1:41" s="221" customFormat="1">
      <c r="A249" s="242"/>
      <c r="B249" s="245"/>
      <c r="C249" s="233"/>
      <c r="D249" s="233"/>
      <c r="E249" s="262"/>
      <c r="F249" s="169"/>
      <c r="G249" s="251"/>
      <c r="H249" s="148"/>
      <c r="I249" s="148"/>
      <c r="J249" s="148"/>
      <c r="K249" s="148"/>
      <c r="L249" s="148"/>
      <c r="M249" s="148"/>
      <c r="N249" s="148"/>
      <c r="O249" s="148"/>
      <c r="P249" s="148"/>
      <c r="Q249" s="148"/>
      <c r="R249" s="148"/>
      <c r="S249" s="148"/>
      <c r="T249" s="148"/>
      <c r="U249" s="148"/>
      <c r="V249" s="148"/>
      <c r="W249" s="148"/>
      <c r="X249" s="148"/>
      <c r="Y249" s="148"/>
      <c r="Z249" s="148"/>
      <c r="AA249" s="148"/>
      <c r="AB249" s="148"/>
      <c r="AC249" s="148"/>
      <c r="AD249" s="148"/>
      <c r="AE249" s="148"/>
      <c r="AF249" s="148"/>
      <c r="AG249" s="148"/>
      <c r="AH249" s="148"/>
      <c r="AI249" s="148"/>
      <c r="AJ249" s="148"/>
      <c r="AK249" s="148"/>
      <c r="AL249" s="148"/>
      <c r="AM249" s="148"/>
      <c r="AN249" s="148"/>
      <c r="AO249" s="148"/>
    </row>
    <row r="250" spans="1:41" s="221" customFormat="1">
      <c r="A250" s="242"/>
      <c r="B250" s="245"/>
      <c r="C250" s="233"/>
      <c r="D250" s="233"/>
      <c r="E250" s="262"/>
      <c r="F250" s="169"/>
      <c r="G250" s="251"/>
      <c r="H250" s="148"/>
      <c r="I250" s="148"/>
      <c r="J250" s="148"/>
      <c r="K250" s="148"/>
      <c r="L250" s="148"/>
      <c r="M250" s="148"/>
      <c r="N250" s="148"/>
      <c r="O250" s="148"/>
      <c r="P250" s="148"/>
      <c r="Q250" s="148"/>
      <c r="R250" s="148"/>
      <c r="S250" s="148"/>
      <c r="T250" s="148"/>
      <c r="U250" s="148"/>
      <c r="V250" s="148"/>
      <c r="W250" s="148"/>
      <c r="X250" s="148"/>
      <c r="Y250" s="148"/>
      <c r="Z250" s="148"/>
      <c r="AA250" s="148"/>
      <c r="AB250" s="148"/>
      <c r="AC250" s="148"/>
      <c r="AD250" s="148"/>
      <c r="AE250" s="148"/>
      <c r="AF250" s="148"/>
      <c r="AG250" s="148"/>
      <c r="AH250" s="148"/>
      <c r="AI250" s="148"/>
      <c r="AJ250" s="148"/>
      <c r="AK250" s="148"/>
      <c r="AL250" s="148"/>
      <c r="AM250" s="148"/>
      <c r="AN250" s="148"/>
      <c r="AO250" s="148"/>
    </row>
    <row r="251" spans="1:41" s="221" customFormat="1">
      <c r="A251" s="242"/>
      <c r="B251" s="245"/>
      <c r="C251" s="233"/>
      <c r="D251" s="233"/>
      <c r="E251" s="262"/>
      <c r="F251" s="169"/>
      <c r="G251" s="251"/>
      <c r="H251" s="148"/>
      <c r="I251" s="148"/>
      <c r="J251" s="148"/>
      <c r="K251" s="148"/>
      <c r="L251" s="148"/>
      <c r="M251" s="148"/>
      <c r="N251" s="148"/>
      <c r="O251" s="148"/>
      <c r="P251" s="148"/>
      <c r="Q251" s="148"/>
      <c r="R251" s="148"/>
      <c r="S251" s="148"/>
      <c r="T251" s="148"/>
      <c r="U251" s="148"/>
      <c r="V251" s="148"/>
      <c r="W251" s="148"/>
      <c r="X251" s="148"/>
      <c r="Y251" s="148"/>
      <c r="Z251" s="148"/>
      <c r="AA251" s="148"/>
      <c r="AB251" s="148"/>
      <c r="AC251" s="148"/>
      <c r="AD251" s="148"/>
      <c r="AE251" s="148"/>
      <c r="AF251" s="148"/>
      <c r="AG251" s="148"/>
      <c r="AH251" s="148"/>
      <c r="AI251" s="148"/>
      <c r="AJ251" s="148"/>
      <c r="AK251" s="148"/>
      <c r="AL251" s="148"/>
      <c r="AM251" s="148"/>
      <c r="AN251" s="148"/>
      <c r="AO251" s="148"/>
    </row>
    <row r="252" spans="1:41" s="221" customFormat="1">
      <c r="A252" s="242"/>
      <c r="B252" s="245"/>
      <c r="C252" s="233"/>
      <c r="D252" s="233"/>
      <c r="E252" s="262"/>
      <c r="F252" s="169"/>
      <c r="G252" s="251"/>
      <c r="H252" s="148"/>
      <c r="I252" s="148"/>
      <c r="J252" s="148"/>
      <c r="K252" s="148"/>
      <c r="L252" s="148"/>
      <c r="M252" s="148"/>
      <c r="N252" s="148"/>
      <c r="O252" s="148"/>
      <c r="P252" s="148"/>
      <c r="Q252" s="148"/>
      <c r="R252" s="148"/>
      <c r="S252" s="148"/>
      <c r="T252" s="148"/>
      <c r="U252" s="148"/>
      <c r="V252" s="148"/>
      <c r="W252" s="148"/>
      <c r="X252" s="148"/>
      <c r="Y252" s="148"/>
      <c r="Z252" s="148"/>
      <c r="AA252" s="148"/>
      <c r="AB252" s="148"/>
      <c r="AC252" s="148"/>
      <c r="AD252" s="148"/>
      <c r="AE252" s="148"/>
      <c r="AF252" s="148"/>
      <c r="AG252" s="148"/>
      <c r="AH252" s="148"/>
      <c r="AI252" s="148"/>
      <c r="AJ252" s="148"/>
      <c r="AK252" s="148"/>
      <c r="AL252" s="148"/>
      <c r="AM252" s="148"/>
      <c r="AN252" s="148"/>
      <c r="AO252" s="148"/>
    </row>
    <row r="253" spans="1:41" s="221" customFormat="1">
      <c r="A253" s="242"/>
      <c r="B253" s="245"/>
      <c r="C253" s="233"/>
      <c r="D253" s="233"/>
      <c r="E253" s="262"/>
      <c r="F253" s="169"/>
      <c r="G253" s="251"/>
      <c r="H253" s="148"/>
      <c r="I253" s="148"/>
      <c r="J253" s="148"/>
      <c r="K253" s="148"/>
      <c r="L253" s="148"/>
      <c r="M253" s="148"/>
      <c r="N253" s="148"/>
      <c r="O253" s="148"/>
      <c r="P253" s="148"/>
      <c r="Q253" s="148"/>
      <c r="R253" s="148"/>
      <c r="S253" s="148"/>
      <c r="T253" s="148"/>
      <c r="U253" s="148"/>
      <c r="V253" s="148"/>
      <c r="W253" s="148"/>
      <c r="X253" s="148"/>
      <c r="Y253" s="148"/>
      <c r="Z253" s="148"/>
      <c r="AA253" s="148"/>
      <c r="AB253" s="148"/>
      <c r="AC253" s="148"/>
      <c r="AD253" s="148"/>
      <c r="AE253" s="148"/>
      <c r="AF253" s="148"/>
      <c r="AG253" s="148"/>
      <c r="AH253" s="148"/>
      <c r="AI253" s="148"/>
      <c r="AJ253" s="148"/>
      <c r="AK253" s="148"/>
      <c r="AL253" s="148"/>
      <c r="AM253" s="148"/>
      <c r="AN253" s="148"/>
      <c r="AO253" s="148"/>
    </row>
    <row r="254" spans="1:41" s="221" customFormat="1">
      <c r="A254" s="242"/>
      <c r="B254" s="245"/>
      <c r="C254" s="233"/>
      <c r="D254" s="233"/>
      <c r="E254" s="262"/>
      <c r="F254" s="169"/>
      <c r="G254" s="251"/>
      <c r="H254" s="148"/>
      <c r="I254" s="148"/>
      <c r="J254" s="148"/>
      <c r="K254" s="148"/>
      <c r="L254" s="148"/>
      <c r="M254" s="148"/>
      <c r="N254" s="148"/>
      <c r="O254" s="148"/>
      <c r="P254" s="148"/>
      <c r="Q254" s="148"/>
      <c r="R254" s="148"/>
      <c r="S254" s="148"/>
      <c r="T254" s="148"/>
      <c r="U254" s="148"/>
      <c r="V254" s="148"/>
      <c r="W254" s="148"/>
      <c r="X254" s="148"/>
      <c r="Y254" s="148"/>
      <c r="Z254" s="148"/>
      <c r="AA254" s="148"/>
      <c r="AB254" s="148"/>
      <c r="AC254" s="148"/>
      <c r="AD254" s="148"/>
      <c r="AE254" s="148"/>
      <c r="AF254" s="148"/>
      <c r="AG254" s="148"/>
      <c r="AH254" s="148"/>
      <c r="AI254" s="148"/>
      <c r="AJ254" s="148"/>
      <c r="AK254" s="148"/>
      <c r="AL254" s="148"/>
      <c r="AM254" s="148"/>
      <c r="AN254" s="148"/>
      <c r="AO254" s="148"/>
    </row>
    <row r="255" spans="1:41" s="221" customFormat="1">
      <c r="A255" s="242"/>
      <c r="B255" s="245"/>
      <c r="C255" s="233"/>
      <c r="D255" s="233"/>
      <c r="E255" s="262"/>
      <c r="F255" s="169"/>
      <c r="G255" s="251"/>
      <c r="H255" s="148"/>
      <c r="I255" s="148"/>
      <c r="J255" s="148"/>
      <c r="K255" s="148"/>
      <c r="L255" s="148"/>
      <c r="M255" s="148"/>
      <c r="N255" s="148"/>
      <c r="O255" s="148"/>
      <c r="P255" s="148"/>
      <c r="Q255" s="148"/>
      <c r="R255" s="148"/>
      <c r="S255" s="148"/>
      <c r="T255" s="148"/>
      <c r="U255" s="148"/>
      <c r="V255" s="148"/>
      <c r="W255" s="148"/>
      <c r="X255" s="148"/>
      <c r="Y255" s="148"/>
      <c r="Z255" s="148"/>
      <c r="AA255" s="148"/>
      <c r="AB255" s="148"/>
      <c r="AC255" s="148"/>
      <c r="AD255" s="148"/>
      <c r="AE255" s="148"/>
      <c r="AF255" s="148"/>
      <c r="AG255" s="148"/>
      <c r="AH255" s="148"/>
      <c r="AI255" s="148"/>
      <c r="AJ255" s="148"/>
      <c r="AK255" s="148"/>
      <c r="AL255" s="148"/>
      <c r="AM255" s="148"/>
      <c r="AN255" s="148"/>
      <c r="AO255" s="148"/>
    </row>
    <row r="256" spans="1:41" s="221" customFormat="1">
      <c r="A256" s="242"/>
      <c r="B256" s="245"/>
      <c r="C256" s="233"/>
      <c r="D256" s="233"/>
      <c r="E256" s="262"/>
      <c r="F256" s="169"/>
      <c r="G256" s="251"/>
      <c r="H256" s="148"/>
      <c r="I256" s="148"/>
      <c r="J256" s="148"/>
      <c r="K256" s="148"/>
      <c r="L256" s="148"/>
      <c r="M256" s="148"/>
      <c r="N256" s="148"/>
      <c r="O256" s="148"/>
      <c r="P256" s="148"/>
      <c r="Q256" s="148"/>
      <c r="R256" s="148"/>
      <c r="S256" s="148"/>
      <c r="T256" s="148"/>
      <c r="U256" s="148"/>
      <c r="V256" s="148"/>
      <c r="W256" s="148"/>
      <c r="X256" s="148"/>
      <c r="Y256" s="148"/>
      <c r="Z256" s="148"/>
      <c r="AA256" s="148"/>
      <c r="AB256" s="148"/>
      <c r="AC256" s="148"/>
      <c r="AD256" s="148"/>
      <c r="AE256" s="148"/>
      <c r="AF256" s="148"/>
      <c r="AG256" s="148"/>
      <c r="AH256" s="148"/>
      <c r="AI256" s="148"/>
      <c r="AJ256" s="148"/>
      <c r="AK256" s="148"/>
      <c r="AL256" s="148"/>
      <c r="AM256" s="148"/>
      <c r="AN256" s="148"/>
      <c r="AO256" s="148"/>
    </row>
    <row r="257" spans="1:41" s="221" customFormat="1">
      <c r="A257" s="242"/>
      <c r="B257" s="245"/>
      <c r="C257" s="233"/>
      <c r="D257" s="233"/>
      <c r="E257" s="262"/>
      <c r="F257" s="169"/>
      <c r="G257" s="251"/>
      <c r="H257" s="148"/>
      <c r="I257" s="148"/>
      <c r="J257" s="148"/>
      <c r="K257" s="148"/>
      <c r="L257" s="148"/>
      <c r="M257" s="148"/>
      <c r="N257" s="148"/>
      <c r="O257" s="148"/>
      <c r="P257" s="148"/>
      <c r="Q257" s="148"/>
      <c r="R257" s="148"/>
      <c r="S257" s="148"/>
      <c r="T257" s="148"/>
      <c r="U257" s="148"/>
      <c r="V257" s="148"/>
      <c r="W257" s="148"/>
      <c r="X257" s="148"/>
      <c r="Y257" s="148"/>
      <c r="Z257" s="148"/>
      <c r="AA257" s="148"/>
      <c r="AB257" s="148"/>
      <c r="AC257" s="148"/>
      <c r="AD257" s="148"/>
      <c r="AE257" s="148"/>
      <c r="AF257" s="148"/>
      <c r="AG257" s="148"/>
      <c r="AH257" s="148"/>
      <c r="AI257" s="148"/>
      <c r="AJ257" s="148"/>
      <c r="AK257" s="148"/>
      <c r="AL257" s="148"/>
      <c r="AM257" s="148"/>
      <c r="AN257" s="148"/>
      <c r="AO257" s="148"/>
    </row>
    <row r="258" spans="1:41">
      <c r="A258" s="242"/>
      <c r="B258" s="245"/>
      <c r="G258" s="252"/>
    </row>
    <row r="259" spans="1:41" s="237" customFormat="1">
      <c r="A259" s="229"/>
      <c r="B259" s="230"/>
      <c r="C259" s="229"/>
      <c r="D259" s="150"/>
      <c r="E259" s="272"/>
      <c r="F259" s="264"/>
    </row>
    <row r="260" spans="1:41" s="237" customFormat="1">
      <c r="A260" s="232"/>
      <c r="B260" s="247" t="s">
        <v>1631</v>
      </c>
      <c r="C260" s="232"/>
      <c r="D260" s="151"/>
      <c r="E260" s="274"/>
      <c r="F260" s="266">
        <f>SUM(F215:F258)</f>
        <v>0</v>
      </c>
    </row>
    <row r="261" spans="1:41" s="233" customFormat="1">
      <c r="A261" s="242"/>
      <c r="B261" s="245"/>
      <c r="E261" s="262"/>
      <c r="F261" s="169"/>
      <c r="G261" s="231"/>
      <c r="H261" s="231"/>
      <c r="I261" s="231"/>
      <c r="J261" s="231"/>
      <c r="K261" s="231"/>
      <c r="L261" s="231"/>
      <c r="M261" s="231"/>
      <c r="N261" s="231"/>
      <c r="O261" s="231"/>
      <c r="P261" s="231"/>
      <c r="Q261" s="231"/>
      <c r="R261" s="231"/>
      <c r="S261" s="231"/>
      <c r="T261" s="231"/>
      <c r="U261" s="231"/>
      <c r="V261" s="231"/>
      <c r="W261" s="231"/>
      <c r="X261" s="231"/>
      <c r="Y261" s="231"/>
      <c r="Z261" s="231"/>
      <c r="AA261" s="231"/>
      <c r="AB261" s="231"/>
      <c r="AC261" s="231"/>
      <c r="AD261" s="231"/>
      <c r="AE261" s="231"/>
      <c r="AF261" s="231"/>
      <c r="AG261" s="231"/>
      <c r="AH261" s="231"/>
      <c r="AI261" s="231"/>
      <c r="AJ261" s="231"/>
      <c r="AK261" s="231"/>
      <c r="AL261" s="231"/>
      <c r="AM261" s="231"/>
      <c r="AN261" s="231"/>
      <c r="AO261" s="231"/>
    </row>
    <row r="262" spans="1:41" s="233" customFormat="1">
      <c r="B262" s="235" t="s">
        <v>164</v>
      </c>
      <c r="E262" s="262"/>
      <c r="F262" s="169"/>
      <c r="G262" s="231"/>
      <c r="H262" s="231"/>
      <c r="I262" s="231"/>
      <c r="J262" s="231"/>
      <c r="K262" s="231"/>
      <c r="L262" s="231"/>
      <c r="M262" s="231"/>
      <c r="N262" s="231"/>
      <c r="O262" s="231"/>
      <c r="P262" s="231"/>
      <c r="Q262" s="231"/>
      <c r="R262" s="231"/>
      <c r="S262" s="231"/>
      <c r="T262" s="231"/>
      <c r="U262" s="231"/>
      <c r="V262" s="231"/>
      <c r="W262" s="231"/>
      <c r="X262" s="231"/>
      <c r="Y262" s="231"/>
      <c r="Z262" s="231"/>
      <c r="AA262" s="231"/>
      <c r="AB262" s="231"/>
      <c r="AC262" s="231"/>
      <c r="AD262" s="231"/>
      <c r="AE262" s="231"/>
      <c r="AF262" s="231"/>
      <c r="AG262" s="231"/>
      <c r="AH262" s="231"/>
      <c r="AI262" s="231"/>
      <c r="AJ262" s="231"/>
      <c r="AK262" s="231"/>
      <c r="AL262" s="231"/>
      <c r="AM262" s="231"/>
      <c r="AN262" s="231"/>
      <c r="AO262" s="231"/>
    </row>
    <row r="263" spans="1:41" s="233" customFormat="1">
      <c r="B263" s="235"/>
      <c r="E263" s="262"/>
      <c r="F263" s="169"/>
      <c r="G263" s="231"/>
      <c r="H263" s="231"/>
      <c r="I263" s="231"/>
      <c r="J263" s="231"/>
      <c r="K263" s="231"/>
      <c r="L263" s="231"/>
      <c r="M263" s="231"/>
      <c r="N263" s="231"/>
      <c r="O263" s="231"/>
      <c r="P263" s="231"/>
      <c r="Q263" s="231"/>
      <c r="R263" s="231"/>
      <c r="S263" s="231"/>
      <c r="T263" s="231"/>
      <c r="U263" s="231"/>
      <c r="V263" s="231"/>
      <c r="W263" s="231"/>
      <c r="X263" s="231"/>
      <c r="Y263" s="231"/>
      <c r="Z263" s="231"/>
      <c r="AA263" s="231"/>
      <c r="AB263" s="231"/>
      <c r="AC263" s="231"/>
      <c r="AD263" s="231"/>
      <c r="AE263" s="231"/>
      <c r="AF263" s="231"/>
      <c r="AG263" s="231"/>
      <c r="AH263" s="231"/>
      <c r="AI263" s="231"/>
      <c r="AJ263" s="231"/>
      <c r="AK263" s="231"/>
      <c r="AL263" s="231"/>
      <c r="AM263" s="231"/>
      <c r="AN263" s="231"/>
      <c r="AO263" s="231"/>
    </row>
    <row r="264" spans="1:41" s="233" customFormat="1">
      <c r="B264" s="235" t="s">
        <v>1720</v>
      </c>
      <c r="E264" s="262"/>
      <c r="F264" s="169"/>
      <c r="G264" s="231"/>
      <c r="H264" s="231"/>
      <c r="I264" s="231"/>
      <c r="J264" s="231"/>
      <c r="K264" s="231"/>
      <c r="L264" s="231"/>
      <c r="M264" s="231"/>
      <c r="N264" s="231"/>
      <c r="O264" s="231"/>
      <c r="P264" s="231"/>
      <c r="Q264" s="231"/>
      <c r="R264" s="231"/>
      <c r="S264" s="231"/>
      <c r="T264" s="231"/>
      <c r="U264" s="231"/>
      <c r="V264" s="231"/>
      <c r="W264" s="231"/>
      <c r="X264" s="231"/>
      <c r="Y264" s="231"/>
      <c r="Z264" s="231"/>
      <c r="AA264" s="231"/>
      <c r="AB264" s="231"/>
      <c r="AC264" s="231"/>
      <c r="AD264" s="231"/>
      <c r="AE264" s="231"/>
      <c r="AF264" s="231"/>
      <c r="AG264" s="231"/>
      <c r="AH264" s="231"/>
      <c r="AI264" s="231"/>
      <c r="AJ264" s="231"/>
      <c r="AK264" s="231"/>
      <c r="AL264" s="231"/>
      <c r="AM264" s="231"/>
      <c r="AN264" s="231"/>
      <c r="AO264" s="231"/>
    </row>
    <row r="265" spans="1:41" s="233" customFormat="1">
      <c r="B265" s="235"/>
      <c r="E265" s="262"/>
      <c r="F265" s="169"/>
      <c r="G265" s="231"/>
      <c r="H265" s="231"/>
      <c r="I265" s="231"/>
      <c r="J265" s="231"/>
      <c r="K265" s="231"/>
      <c r="L265" s="231"/>
      <c r="M265" s="231"/>
      <c r="N265" s="231"/>
      <c r="O265" s="231"/>
      <c r="P265" s="231"/>
      <c r="Q265" s="231"/>
      <c r="R265" s="231"/>
      <c r="S265" s="231"/>
      <c r="T265" s="231"/>
      <c r="U265" s="231"/>
      <c r="V265" s="231"/>
      <c r="W265" s="231"/>
      <c r="X265" s="231"/>
      <c r="Y265" s="231"/>
      <c r="Z265" s="231"/>
      <c r="AA265" s="231"/>
      <c r="AB265" s="231"/>
      <c r="AC265" s="231"/>
      <c r="AD265" s="231"/>
      <c r="AE265" s="231"/>
      <c r="AF265" s="231"/>
      <c r="AG265" s="231"/>
      <c r="AH265" s="231"/>
      <c r="AI265" s="231"/>
      <c r="AJ265" s="231"/>
      <c r="AK265" s="231"/>
      <c r="AL265" s="231"/>
      <c r="AM265" s="231"/>
      <c r="AN265" s="231"/>
      <c r="AO265" s="231"/>
    </row>
    <row r="266" spans="1:41" s="233" customFormat="1">
      <c r="B266" s="235" t="s">
        <v>1608</v>
      </c>
      <c r="E266" s="262"/>
      <c r="F266" s="169"/>
      <c r="G266" s="231"/>
      <c r="H266" s="231"/>
      <c r="I266" s="231"/>
      <c r="J266" s="231"/>
      <c r="K266" s="231"/>
      <c r="L266" s="231"/>
      <c r="M266" s="231"/>
      <c r="N266" s="231"/>
      <c r="O266" s="231"/>
      <c r="P266" s="231"/>
      <c r="Q266" s="231"/>
      <c r="R266" s="231"/>
      <c r="S266" s="231"/>
      <c r="T266" s="231"/>
      <c r="U266" s="231"/>
      <c r="V266" s="231"/>
      <c r="W266" s="231"/>
      <c r="X266" s="231"/>
      <c r="Y266" s="231"/>
      <c r="Z266" s="231"/>
      <c r="AA266" s="231"/>
      <c r="AB266" s="231"/>
      <c r="AC266" s="231"/>
      <c r="AD266" s="231"/>
      <c r="AE266" s="231"/>
      <c r="AF266" s="231"/>
      <c r="AG266" s="231"/>
      <c r="AH266" s="231"/>
      <c r="AI266" s="231"/>
      <c r="AJ266" s="231"/>
      <c r="AK266" s="231"/>
      <c r="AL266" s="231"/>
      <c r="AM266" s="231"/>
      <c r="AN266" s="231"/>
      <c r="AO266" s="231"/>
    </row>
    <row r="267" spans="1:41" s="233" customFormat="1">
      <c r="B267" s="465" t="s">
        <v>1609</v>
      </c>
      <c r="E267" s="262"/>
      <c r="F267" s="169"/>
      <c r="G267" s="231"/>
      <c r="H267" s="231"/>
      <c r="I267" s="231"/>
      <c r="J267" s="231"/>
      <c r="K267" s="231"/>
      <c r="L267" s="231"/>
      <c r="M267" s="231"/>
      <c r="N267" s="231"/>
      <c r="O267" s="231"/>
      <c r="P267" s="231"/>
      <c r="Q267" s="231"/>
      <c r="R267" s="231"/>
      <c r="S267" s="231"/>
      <c r="T267" s="231"/>
      <c r="U267" s="231"/>
      <c r="V267" s="231"/>
      <c r="W267" s="231"/>
      <c r="X267" s="231"/>
      <c r="Y267" s="231"/>
      <c r="Z267" s="231"/>
      <c r="AA267" s="231"/>
      <c r="AB267" s="231"/>
      <c r="AC267" s="231"/>
      <c r="AD267" s="231"/>
      <c r="AE267" s="231"/>
      <c r="AF267" s="231"/>
      <c r="AG267" s="231"/>
      <c r="AH267" s="231"/>
      <c r="AI267" s="231"/>
      <c r="AJ267" s="231"/>
      <c r="AK267" s="231"/>
      <c r="AL267" s="231"/>
      <c r="AM267" s="231"/>
      <c r="AN267" s="231"/>
      <c r="AO267" s="231"/>
    </row>
    <row r="268" spans="1:41" s="233" customFormat="1">
      <c r="B268" s="465" t="s">
        <v>1610</v>
      </c>
      <c r="E268" s="262"/>
      <c r="F268" s="169"/>
      <c r="G268" s="231"/>
      <c r="H268" s="231"/>
      <c r="I268" s="231"/>
      <c r="J268" s="231"/>
      <c r="K268" s="231"/>
      <c r="L268" s="231"/>
      <c r="M268" s="231"/>
      <c r="N268" s="231"/>
      <c r="O268" s="231"/>
      <c r="P268" s="231"/>
      <c r="Q268" s="231"/>
      <c r="R268" s="231"/>
      <c r="S268" s="231"/>
      <c r="T268" s="231"/>
      <c r="U268" s="231"/>
      <c r="V268" s="231"/>
      <c r="W268" s="231"/>
      <c r="X268" s="231"/>
      <c r="Y268" s="231"/>
      <c r="Z268" s="231"/>
      <c r="AA268" s="231"/>
      <c r="AB268" s="231"/>
      <c r="AC268" s="231"/>
      <c r="AD268" s="231"/>
      <c r="AE268" s="231"/>
      <c r="AF268" s="231"/>
      <c r="AG268" s="231"/>
      <c r="AH268" s="231"/>
      <c r="AI268" s="231"/>
      <c r="AJ268" s="231"/>
      <c r="AK268" s="231"/>
      <c r="AL268" s="231"/>
      <c r="AM268" s="231"/>
      <c r="AN268" s="231"/>
      <c r="AO268" s="231"/>
    </row>
    <row r="269" spans="1:41" s="233" customFormat="1" ht="25.5">
      <c r="B269" s="465" t="s">
        <v>1611</v>
      </c>
      <c r="E269" s="262"/>
      <c r="F269" s="169"/>
      <c r="G269" s="231"/>
      <c r="H269" s="231"/>
      <c r="I269" s="231"/>
      <c r="J269" s="231"/>
      <c r="K269" s="231"/>
      <c r="L269" s="231"/>
      <c r="M269" s="231"/>
      <c r="N269" s="231"/>
      <c r="O269" s="231"/>
      <c r="P269" s="231"/>
      <c r="Q269" s="231"/>
      <c r="R269" s="231"/>
      <c r="S269" s="231"/>
      <c r="T269" s="231"/>
      <c r="U269" s="231"/>
      <c r="V269" s="231"/>
      <c r="W269" s="231"/>
      <c r="X269" s="231"/>
      <c r="Y269" s="231"/>
      <c r="Z269" s="231"/>
      <c r="AA269" s="231"/>
      <c r="AB269" s="231"/>
      <c r="AC269" s="231"/>
      <c r="AD269" s="231"/>
      <c r="AE269" s="231"/>
      <c r="AF269" s="231"/>
      <c r="AG269" s="231"/>
      <c r="AH269" s="231"/>
      <c r="AI269" s="231"/>
      <c r="AJ269" s="231"/>
      <c r="AK269" s="231"/>
      <c r="AL269" s="231"/>
      <c r="AM269" s="231"/>
      <c r="AN269" s="231"/>
      <c r="AO269" s="231"/>
    </row>
    <row r="270" spans="1:41" s="233" customFormat="1" ht="25.5">
      <c r="B270" s="465" t="s">
        <v>1612</v>
      </c>
      <c r="E270" s="262"/>
      <c r="F270" s="169"/>
      <c r="G270" s="231"/>
      <c r="H270" s="231"/>
      <c r="I270" s="231"/>
      <c r="J270" s="231"/>
      <c r="K270" s="231"/>
      <c r="L270" s="231"/>
      <c r="M270" s="231"/>
      <c r="N270" s="231"/>
      <c r="O270" s="231"/>
      <c r="P270" s="231"/>
      <c r="Q270" s="231"/>
      <c r="R270" s="231"/>
      <c r="S270" s="231"/>
      <c r="T270" s="231"/>
      <c r="U270" s="231"/>
      <c r="V270" s="231"/>
      <c r="W270" s="231"/>
      <c r="X270" s="231"/>
      <c r="Y270" s="231"/>
      <c r="Z270" s="231"/>
      <c r="AA270" s="231"/>
      <c r="AB270" s="231"/>
      <c r="AC270" s="231"/>
      <c r="AD270" s="231"/>
      <c r="AE270" s="231"/>
      <c r="AF270" s="231"/>
      <c r="AG270" s="231"/>
      <c r="AH270" s="231"/>
      <c r="AI270" s="231"/>
      <c r="AJ270" s="231"/>
      <c r="AK270" s="231"/>
      <c r="AL270" s="231"/>
      <c r="AM270" s="231"/>
      <c r="AN270" s="231"/>
      <c r="AO270" s="231"/>
    </row>
    <row r="271" spans="1:41" s="233" customFormat="1" ht="38.25">
      <c r="B271" s="465" t="s">
        <v>1613</v>
      </c>
      <c r="E271" s="262"/>
      <c r="F271" s="169"/>
      <c r="G271" s="231"/>
      <c r="H271" s="231"/>
      <c r="I271" s="231"/>
      <c r="J271" s="231"/>
      <c r="K271" s="231"/>
      <c r="L271" s="231"/>
      <c r="M271" s="231"/>
      <c r="N271" s="231"/>
      <c r="O271" s="231"/>
      <c r="P271" s="231"/>
      <c r="Q271" s="231"/>
      <c r="R271" s="231"/>
      <c r="S271" s="231"/>
      <c r="T271" s="231"/>
      <c r="U271" s="231"/>
      <c r="V271" s="231"/>
      <c r="W271" s="231"/>
      <c r="X271" s="231"/>
      <c r="Y271" s="231"/>
      <c r="Z271" s="231"/>
      <c r="AA271" s="231"/>
      <c r="AB271" s="231"/>
      <c r="AC271" s="231"/>
      <c r="AD271" s="231"/>
      <c r="AE271" s="231"/>
      <c r="AF271" s="231"/>
      <c r="AG271" s="231"/>
      <c r="AH271" s="231"/>
      <c r="AI271" s="231"/>
      <c r="AJ271" s="231"/>
      <c r="AK271" s="231"/>
      <c r="AL271" s="231"/>
      <c r="AM271" s="231"/>
      <c r="AN271" s="231"/>
      <c r="AO271" s="231"/>
    </row>
    <row r="272" spans="1:41" s="233" customFormat="1" ht="25.5">
      <c r="B272" s="465" t="s">
        <v>1614</v>
      </c>
      <c r="E272" s="262"/>
      <c r="F272" s="169"/>
      <c r="G272" s="231"/>
      <c r="H272" s="231"/>
      <c r="I272" s="231"/>
      <c r="J272" s="231"/>
      <c r="K272" s="231"/>
      <c r="L272" s="231"/>
      <c r="M272" s="231"/>
      <c r="N272" s="231"/>
      <c r="O272" s="231"/>
      <c r="P272" s="231"/>
      <c r="Q272" s="231"/>
      <c r="R272" s="231"/>
      <c r="S272" s="231"/>
      <c r="T272" s="231"/>
      <c r="U272" s="231"/>
      <c r="V272" s="231"/>
      <c r="W272" s="231"/>
      <c r="X272" s="231"/>
      <c r="Y272" s="231"/>
      <c r="Z272" s="231"/>
      <c r="AA272" s="231"/>
      <c r="AB272" s="231"/>
      <c r="AC272" s="231"/>
      <c r="AD272" s="231"/>
      <c r="AE272" s="231"/>
      <c r="AF272" s="231"/>
      <c r="AG272" s="231"/>
      <c r="AH272" s="231"/>
      <c r="AI272" s="231"/>
      <c r="AJ272" s="231"/>
      <c r="AK272" s="231"/>
      <c r="AL272" s="231"/>
      <c r="AM272" s="231"/>
      <c r="AN272" s="231"/>
      <c r="AO272" s="231"/>
    </row>
    <row r="273" spans="1:41" s="233" customFormat="1">
      <c r="B273" s="465" t="s">
        <v>1615</v>
      </c>
      <c r="E273" s="262"/>
      <c r="F273" s="169"/>
      <c r="G273" s="231"/>
      <c r="H273" s="231"/>
      <c r="I273" s="231"/>
      <c r="J273" s="231"/>
      <c r="K273" s="231"/>
      <c r="L273" s="231"/>
      <c r="M273" s="231"/>
      <c r="N273" s="231"/>
      <c r="O273" s="231"/>
      <c r="P273" s="231"/>
      <c r="Q273" s="231"/>
      <c r="R273" s="231"/>
      <c r="S273" s="231"/>
      <c r="T273" s="231"/>
      <c r="U273" s="231"/>
      <c r="V273" s="231"/>
      <c r="W273" s="231"/>
      <c r="X273" s="231"/>
      <c r="Y273" s="231"/>
      <c r="Z273" s="231"/>
      <c r="AA273" s="231"/>
      <c r="AB273" s="231"/>
      <c r="AC273" s="231"/>
      <c r="AD273" s="231"/>
      <c r="AE273" s="231"/>
      <c r="AF273" s="231"/>
      <c r="AG273" s="231"/>
      <c r="AH273" s="231"/>
      <c r="AI273" s="231"/>
      <c r="AJ273" s="231"/>
      <c r="AK273" s="231"/>
      <c r="AL273" s="231"/>
      <c r="AM273" s="231"/>
      <c r="AN273" s="231"/>
      <c r="AO273" s="231"/>
    </row>
    <row r="274" spans="1:41" s="233" customFormat="1">
      <c r="B274" s="465"/>
      <c r="E274" s="262"/>
      <c r="F274" s="169"/>
      <c r="G274" s="231"/>
      <c r="H274" s="231"/>
      <c r="I274" s="231"/>
      <c r="J274" s="231"/>
      <c r="K274" s="231"/>
      <c r="L274" s="231"/>
      <c r="M274" s="231"/>
      <c r="N274" s="231"/>
      <c r="O274" s="231"/>
      <c r="P274" s="231"/>
      <c r="Q274" s="231"/>
      <c r="R274" s="231"/>
      <c r="S274" s="231"/>
      <c r="T274" s="231"/>
      <c r="U274" s="231"/>
      <c r="V274" s="231"/>
      <c r="W274" s="231"/>
      <c r="X274" s="231"/>
      <c r="Y274" s="231"/>
      <c r="Z274" s="231"/>
      <c r="AA274" s="231"/>
      <c r="AB274" s="231"/>
      <c r="AC274" s="231"/>
      <c r="AD274" s="231"/>
      <c r="AE274" s="231"/>
      <c r="AF274" s="231"/>
      <c r="AG274" s="231"/>
      <c r="AH274" s="231"/>
      <c r="AI274" s="231"/>
      <c r="AJ274" s="231"/>
      <c r="AK274" s="231"/>
      <c r="AL274" s="231"/>
      <c r="AM274" s="231"/>
      <c r="AN274" s="231"/>
      <c r="AO274" s="231"/>
    </row>
    <row r="275" spans="1:41" s="233" customFormat="1" ht="130.5" customHeight="1">
      <c r="B275" s="235" t="s">
        <v>1930</v>
      </c>
      <c r="E275" s="262"/>
      <c r="F275" s="169"/>
      <c r="G275" s="231"/>
      <c r="H275" s="231"/>
      <c r="I275" s="231"/>
      <c r="J275" s="231"/>
      <c r="K275" s="231"/>
      <c r="L275" s="231"/>
      <c r="M275" s="231"/>
      <c r="N275" s="231"/>
      <c r="O275" s="231"/>
      <c r="P275" s="231"/>
      <c r="Q275" s="231"/>
      <c r="R275" s="231"/>
      <c r="S275" s="231"/>
      <c r="T275" s="231"/>
      <c r="U275" s="231"/>
      <c r="V275" s="231"/>
      <c r="W275" s="231"/>
      <c r="X275" s="231"/>
      <c r="Y275" s="231"/>
      <c r="Z275" s="231"/>
      <c r="AA275" s="231"/>
      <c r="AB275" s="231"/>
      <c r="AC275" s="231"/>
      <c r="AD275" s="231"/>
      <c r="AE275" s="231"/>
      <c r="AF275" s="231"/>
      <c r="AG275" s="231"/>
      <c r="AH275" s="231"/>
      <c r="AI275" s="231"/>
      <c r="AJ275" s="231"/>
      <c r="AK275" s="231"/>
      <c r="AL275" s="231"/>
      <c r="AM275" s="231"/>
      <c r="AN275" s="231"/>
      <c r="AO275" s="231"/>
    </row>
    <row r="276" spans="1:41" s="233" customFormat="1">
      <c r="B276" s="235"/>
      <c r="E276" s="262"/>
      <c r="F276" s="169"/>
      <c r="G276" s="231"/>
      <c r="H276" s="231"/>
      <c r="I276" s="231"/>
      <c r="J276" s="231"/>
      <c r="K276" s="231"/>
      <c r="L276" s="231"/>
      <c r="M276" s="231"/>
      <c r="N276" s="231"/>
      <c r="O276" s="231"/>
      <c r="P276" s="231"/>
      <c r="Q276" s="231"/>
      <c r="R276" s="231"/>
      <c r="S276" s="231"/>
      <c r="T276" s="231"/>
      <c r="U276" s="231"/>
      <c r="V276" s="231"/>
      <c r="W276" s="231"/>
      <c r="X276" s="231"/>
      <c r="Y276" s="231"/>
      <c r="Z276" s="231"/>
      <c r="AA276" s="231"/>
      <c r="AB276" s="231"/>
      <c r="AC276" s="231"/>
      <c r="AD276" s="231"/>
      <c r="AE276" s="231"/>
      <c r="AF276" s="231"/>
      <c r="AG276" s="231"/>
      <c r="AH276" s="231"/>
      <c r="AI276" s="231"/>
      <c r="AJ276" s="231"/>
      <c r="AK276" s="231"/>
      <c r="AL276" s="231"/>
      <c r="AM276" s="231"/>
      <c r="AN276" s="231"/>
      <c r="AO276" s="231"/>
    </row>
    <row r="277" spans="1:41" s="233" customFormat="1">
      <c r="B277" s="466" t="s">
        <v>1931</v>
      </c>
      <c r="E277" s="262"/>
      <c r="F277" s="169"/>
      <c r="G277" s="231"/>
      <c r="H277" s="231"/>
      <c r="I277" s="231"/>
      <c r="J277" s="231"/>
      <c r="K277" s="231"/>
      <c r="L277" s="231"/>
      <c r="M277" s="231"/>
      <c r="N277" s="231"/>
      <c r="O277" s="231"/>
      <c r="P277" s="231"/>
      <c r="Q277" s="231"/>
      <c r="R277" s="231"/>
      <c r="S277" s="231"/>
      <c r="T277" s="231"/>
      <c r="U277" s="231"/>
      <c r="V277" s="231"/>
      <c r="W277" s="231"/>
      <c r="X277" s="231"/>
      <c r="Y277" s="231"/>
      <c r="Z277" s="231"/>
      <c r="AA277" s="231"/>
      <c r="AB277" s="231"/>
      <c r="AC277" s="231"/>
      <c r="AD277" s="231"/>
      <c r="AE277" s="231"/>
      <c r="AF277" s="231"/>
      <c r="AG277" s="231"/>
      <c r="AH277" s="231"/>
      <c r="AI277" s="231"/>
      <c r="AJ277" s="231"/>
      <c r="AK277" s="231"/>
      <c r="AL277" s="231"/>
      <c r="AM277" s="231"/>
      <c r="AN277" s="231"/>
      <c r="AO277" s="231"/>
    </row>
    <row r="279" spans="1:41">
      <c r="B279" s="235" t="s">
        <v>1932</v>
      </c>
    </row>
    <row r="281" spans="1:41">
      <c r="A281" s="233">
        <v>5.0999999999999996</v>
      </c>
      <c r="B281" s="234" t="s">
        <v>1933</v>
      </c>
      <c r="C281" s="242" t="s">
        <v>122</v>
      </c>
      <c r="D281" s="242">
        <v>2</v>
      </c>
      <c r="F281" s="169">
        <f>D281*E281</f>
        <v>0</v>
      </c>
    </row>
    <row r="282" spans="1:41">
      <c r="A282" s="242"/>
      <c r="B282" s="245"/>
    </row>
    <row r="283" spans="1:41">
      <c r="A283" s="233">
        <f>A281+0.1</f>
        <v>5.1999999999999993</v>
      </c>
      <c r="B283" s="234" t="s">
        <v>1934</v>
      </c>
      <c r="C283" s="242" t="s">
        <v>122</v>
      </c>
      <c r="D283" s="242">
        <v>3</v>
      </c>
      <c r="F283" s="169">
        <f>D283*E283</f>
        <v>0</v>
      </c>
    </row>
    <row r="284" spans="1:41">
      <c r="A284" s="242"/>
      <c r="B284" s="245"/>
    </row>
    <row r="285" spans="1:41">
      <c r="A285" s="233">
        <f>A283+0.1</f>
        <v>5.2999999999999989</v>
      </c>
      <c r="B285" s="234" t="s">
        <v>1935</v>
      </c>
      <c r="C285" s="242" t="s">
        <v>122</v>
      </c>
      <c r="D285" s="242">
        <v>1</v>
      </c>
      <c r="F285" s="169">
        <f>D285*E285</f>
        <v>0</v>
      </c>
    </row>
    <row r="286" spans="1:41">
      <c r="A286" s="242"/>
      <c r="B286" s="245"/>
    </row>
    <row r="287" spans="1:41">
      <c r="A287" s="233">
        <f>A285+0.1</f>
        <v>5.3999999999999986</v>
      </c>
      <c r="B287" s="234" t="s">
        <v>1936</v>
      </c>
      <c r="C287" s="242" t="s">
        <v>122</v>
      </c>
      <c r="D287" s="242">
        <v>4</v>
      </c>
      <c r="F287" s="169">
        <f>D287*E287</f>
        <v>0</v>
      </c>
    </row>
    <row r="288" spans="1:41">
      <c r="A288" s="242"/>
      <c r="B288" s="245"/>
    </row>
    <row r="289" spans="1:6">
      <c r="A289" s="233">
        <f>A287+0.1</f>
        <v>5.4999999999999982</v>
      </c>
      <c r="B289" s="234" t="s">
        <v>1937</v>
      </c>
      <c r="C289" s="242" t="s">
        <v>122</v>
      </c>
      <c r="D289" s="242">
        <v>2</v>
      </c>
      <c r="F289" s="169">
        <f>D289*E289</f>
        <v>0</v>
      </c>
    </row>
    <row r="290" spans="1:6">
      <c r="A290" s="242"/>
      <c r="B290" s="245"/>
    </row>
    <row r="291" spans="1:6">
      <c r="B291" s="235" t="s">
        <v>174</v>
      </c>
    </row>
    <row r="292" spans="1:6" ht="25.5">
      <c r="A292" s="233">
        <f>A289+0.1</f>
        <v>5.5999999999999979</v>
      </c>
      <c r="B292" s="234" t="s">
        <v>176</v>
      </c>
      <c r="C292" s="242" t="s">
        <v>43</v>
      </c>
      <c r="D292" s="242">
        <v>12</v>
      </c>
      <c r="F292" s="169">
        <f>D292*E292</f>
        <v>0</v>
      </c>
    </row>
    <row r="293" spans="1:6" ht="8.25" customHeight="1">
      <c r="A293" s="242"/>
      <c r="B293" s="245"/>
    </row>
    <row r="294" spans="1:6">
      <c r="B294" s="235" t="s">
        <v>178</v>
      </c>
    </row>
    <row r="295" spans="1:6" ht="15.75" customHeight="1">
      <c r="A295" s="233">
        <f>A292+0.1</f>
        <v>5.6999999999999975</v>
      </c>
      <c r="B295" s="234" t="s">
        <v>180</v>
      </c>
      <c r="C295" s="242" t="s">
        <v>43</v>
      </c>
      <c r="D295" s="242">
        <v>10</v>
      </c>
      <c r="F295" s="169">
        <f>D295*E295</f>
        <v>0</v>
      </c>
    </row>
    <row r="296" spans="1:6" ht="8.25" customHeight="1">
      <c r="A296" s="242"/>
      <c r="B296" s="245"/>
    </row>
    <row r="297" spans="1:6">
      <c r="B297" s="235" t="s">
        <v>182</v>
      </c>
    </row>
    <row r="298" spans="1:6" ht="38.25">
      <c r="A298" s="233">
        <f>A295+0.1</f>
        <v>5.7999999999999972</v>
      </c>
      <c r="B298" s="234" t="s">
        <v>184</v>
      </c>
      <c r="C298" s="242" t="s">
        <v>43</v>
      </c>
      <c r="D298" s="242">
        <v>46</v>
      </c>
      <c r="F298" s="169">
        <f>D298*E298</f>
        <v>0</v>
      </c>
    </row>
    <row r="299" spans="1:6">
      <c r="A299" s="242"/>
      <c r="B299" s="245"/>
    </row>
    <row r="300" spans="1:6" s="237" customFormat="1">
      <c r="A300" s="229"/>
      <c r="B300" s="230"/>
      <c r="C300" s="229"/>
      <c r="D300" s="150"/>
      <c r="E300" s="272"/>
      <c r="F300" s="264"/>
    </row>
    <row r="301" spans="1:6" s="237" customFormat="1">
      <c r="A301" s="232"/>
      <c r="B301" s="247" t="s">
        <v>1815</v>
      </c>
      <c r="C301" s="232"/>
      <c r="D301" s="151"/>
      <c r="E301" s="274"/>
      <c r="F301" s="266">
        <f>SUM(F281:F298)</f>
        <v>0</v>
      </c>
    </row>
    <row r="302" spans="1:6">
      <c r="A302" s="242"/>
      <c r="B302" s="245"/>
    </row>
    <row r="303" spans="1:6">
      <c r="B303" s="235" t="s">
        <v>195</v>
      </c>
    </row>
    <row r="304" spans="1:6">
      <c r="B304" s="235"/>
    </row>
    <row r="305" spans="1:6" s="423" customFormat="1">
      <c r="A305" s="254"/>
      <c r="B305" s="119" t="s">
        <v>199</v>
      </c>
      <c r="C305" s="254"/>
      <c r="D305" s="254"/>
      <c r="E305" s="395"/>
      <c r="F305" s="422"/>
    </row>
    <row r="306" spans="1:6" s="423" customFormat="1">
      <c r="A306" s="254"/>
      <c r="B306" s="121"/>
      <c r="C306" s="254"/>
      <c r="D306" s="254"/>
      <c r="E306" s="395"/>
      <c r="F306" s="422"/>
    </row>
    <row r="307" spans="1:6" s="423" customFormat="1" ht="102">
      <c r="A307" s="254"/>
      <c r="B307" s="119" t="s">
        <v>1891</v>
      </c>
      <c r="C307" s="254"/>
      <c r="D307" s="254"/>
      <c r="E307" s="395"/>
      <c r="F307" s="422"/>
    </row>
    <row r="308" spans="1:6" s="423" customFormat="1">
      <c r="A308" s="254"/>
      <c r="B308" s="121"/>
      <c r="C308" s="254"/>
      <c r="D308" s="254"/>
      <c r="E308" s="395"/>
      <c r="F308" s="422"/>
    </row>
    <row r="309" spans="1:6" s="423" customFormat="1">
      <c r="A309" s="254" t="s">
        <v>194</v>
      </c>
      <c r="B309" s="121" t="s">
        <v>1938</v>
      </c>
      <c r="C309" s="260" t="s">
        <v>122</v>
      </c>
      <c r="D309" s="260">
        <v>1</v>
      </c>
      <c r="E309" s="422"/>
      <c r="F309" s="422">
        <f>D309*E309</f>
        <v>0</v>
      </c>
    </row>
    <row r="310" spans="1:6" s="423" customFormat="1">
      <c r="A310" s="260"/>
      <c r="B310" s="222"/>
      <c r="C310" s="254"/>
      <c r="D310" s="254"/>
      <c r="E310" s="395"/>
      <c r="F310" s="422"/>
    </row>
    <row r="311" spans="1:6">
      <c r="B311" s="235" t="s">
        <v>1732</v>
      </c>
    </row>
    <row r="313" spans="1:6" ht="38.25">
      <c r="B313" s="235" t="s">
        <v>1841</v>
      </c>
    </row>
    <row r="315" spans="1:6">
      <c r="A315" s="233">
        <v>6.2</v>
      </c>
      <c r="B315" s="234" t="s">
        <v>1892</v>
      </c>
      <c r="C315" s="242" t="s">
        <v>122</v>
      </c>
      <c r="D315" s="242">
        <v>9</v>
      </c>
      <c r="F315" s="169">
        <f>D315*E315</f>
        <v>0</v>
      </c>
    </row>
    <row r="316" spans="1:6">
      <c r="C316" s="242"/>
      <c r="D316" s="242"/>
    </row>
    <row r="317" spans="1:6">
      <c r="B317" s="235" t="s">
        <v>231</v>
      </c>
    </row>
    <row r="319" spans="1:6" ht="28.5" customHeight="1">
      <c r="A319" s="243">
        <v>6.3</v>
      </c>
      <c r="B319" s="234" t="s">
        <v>1917</v>
      </c>
      <c r="C319" s="242" t="s">
        <v>43</v>
      </c>
      <c r="D319" s="242">
        <v>45.9</v>
      </c>
      <c r="F319" s="169">
        <f>D319*E319</f>
        <v>0</v>
      </c>
    </row>
    <row r="320" spans="1:6">
      <c r="A320" s="242"/>
      <c r="B320" s="245"/>
    </row>
    <row r="321" spans="1:6" ht="25.5">
      <c r="A321" s="233">
        <v>6.4</v>
      </c>
      <c r="B321" s="234" t="s">
        <v>1918</v>
      </c>
      <c r="C321" s="242" t="s">
        <v>43</v>
      </c>
      <c r="D321" s="242">
        <v>92</v>
      </c>
      <c r="F321" s="169">
        <f>D321*E321</f>
        <v>0</v>
      </c>
    </row>
    <row r="322" spans="1:6">
      <c r="A322" s="242"/>
      <c r="B322" s="245"/>
    </row>
    <row r="323" spans="1:6" ht="25.5">
      <c r="B323" s="235" t="s">
        <v>249</v>
      </c>
    </row>
    <row r="325" spans="1:6">
      <c r="A325" s="233">
        <v>6.5</v>
      </c>
      <c r="B325" s="234" t="s">
        <v>251</v>
      </c>
      <c r="C325" s="242" t="s">
        <v>43</v>
      </c>
      <c r="D325" s="242">
        <v>46</v>
      </c>
      <c r="F325" s="169">
        <f>D325*E325</f>
        <v>0</v>
      </c>
    </row>
    <row r="326" spans="1:6">
      <c r="C326" s="242"/>
      <c r="D326" s="242"/>
    </row>
    <row r="327" spans="1:6">
      <c r="B327" s="234" t="s">
        <v>1919</v>
      </c>
      <c r="C327" s="242" t="s">
        <v>43</v>
      </c>
      <c r="D327" s="242">
        <v>92</v>
      </c>
      <c r="F327" s="169">
        <f>D327*E327</f>
        <v>0</v>
      </c>
    </row>
    <row r="328" spans="1:6">
      <c r="C328" s="242"/>
      <c r="D328" s="242"/>
    </row>
    <row r="329" spans="1:6" ht="25.5">
      <c r="B329" s="235" t="s">
        <v>256</v>
      </c>
    </row>
    <row r="331" spans="1:6">
      <c r="A331" s="233">
        <v>6.6</v>
      </c>
      <c r="B331" s="234" t="s">
        <v>251</v>
      </c>
      <c r="C331" s="242" t="s">
        <v>43</v>
      </c>
      <c r="D331" s="242">
        <v>46</v>
      </c>
      <c r="F331" s="169">
        <f>D331*E331</f>
        <v>0</v>
      </c>
    </row>
    <row r="332" spans="1:6">
      <c r="A332" s="242"/>
      <c r="B332" s="245"/>
    </row>
    <row r="333" spans="1:6">
      <c r="A333" s="233">
        <v>6.7</v>
      </c>
      <c r="B333" s="234" t="s">
        <v>260</v>
      </c>
      <c r="C333" s="242" t="s">
        <v>6</v>
      </c>
      <c r="D333" s="242">
        <v>3.7800000000000002</v>
      </c>
      <c r="F333" s="169">
        <f>D333*E333</f>
        <v>0</v>
      </c>
    </row>
    <row r="334" spans="1:6">
      <c r="A334" s="242"/>
      <c r="B334" s="245"/>
    </row>
    <row r="335" spans="1:6" ht="25.5">
      <c r="B335" s="235" t="s">
        <v>1617</v>
      </c>
    </row>
    <row r="337" spans="1:6">
      <c r="B337" s="235" t="s">
        <v>1737</v>
      </c>
    </row>
    <row r="339" spans="1:6" ht="38.25">
      <c r="A339" s="233">
        <v>6.8</v>
      </c>
      <c r="B339" s="234" t="s">
        <v>1738</v>
      </c>
      <c r="C339" s="242" t="s">
        <v>122</v>
      </c>
      <c r="D339" s="242">
        <v>9</v>
      </c>
      <c r="F339" s="169">
        <f>D339*E339</f>
        <v>0</v>
      </c>
    </row>
    <row r="340" spans="1:6">
      <c r="A340" s="242"/>
      <c r="B340" s="245"/>
    </row>
    <row r="341" spans="1:6">
      <c r="A341" s="233">
        <v>6.9</v>
      </c>
      <c r="B341" s="234" t="s">
        <v>1836</v>
      </c>
      <c r="C341" s="242" t="s">
        <v>1740</v>
      </c>
      <c r="D341" s="242">
        <v>9</v>
      </c>
      <c r="F341" s="169">
        <f>D341*E341</f>
        <v>0</v>
      </c>
    </row>
    <row r="342" spans="1:6">
      <c r="A342" s="41"/>
      <c r="B342" s="40"/>
      <c r="C342" s="41"/>
      <c r="D342" s="152"/>
      <c r="E342" s="275"/>
      <c r="F342" s="264"/>
    </row>
    <row r="343" spans="1:6">
      <c r="A343" s="239"/>
      <c r="B343" s="247" t="s">
        <v>1619</v>
      </c>
      <c r="C343" s="239"/>
      <c r="D343" s="153"/>
      <c r="E343" s="276"/>
      <c r="F343" s="266">
        <f>SUM(F308:F342)</f>
        <v>0</v>
      </c>
    </row>
    <row r="344" spans="1:6">
      <c r="A344" s="242"/>
      <c r="B344" s="245"/>
    </row>
    <row r="345" spans="1:6">
      <c r="B345" s="235" t="s">
        <v>278</v>
      </c>
    </row>
    <row r="346" spans="1:6">
      <c r="B346" s="235"/>
    </row>
    <row r="347" spans="1:6">
      <c r="B347" s="235" t="s">
        <v>276</v>
      </c>
    </row>
    <row r="348" spans="1:6">
      <c r="B348" s="235"/>
    </row>
    <row r="349" spans="1:6">
      <c r="B349" s="235" t="s">
        <v>281</v>
      </c>
    </row>
    <row r="350" spans="1:6">
      <c r="B350" s="235"/>
    </row>
    <row r="351" spans="1:6" ht="38.25">
      <c r="B351" s="235" t="s">
        <v>328</v>
      </c>
    </row>
    <row r="353" spans="1:6">
      <c r="A353" s="233">
        <v>7.1</v>
      </c>
      <c r="B353" s="234" t="s">
        <v>1744</v>
      </c>
      <c r="C353" s="242" t="s">
        <v>6</v>
      </c>
      <c r="D353" s="242">
        <v>147.92000000000002</v>
      </c>
      <c r="F353" s="169">
        <f>D353*E353</f>
        <v>0</v>
      </c>
    </row>
    <row r="354" spans="1:6">
      <c r="A354" s="242"/>
      <c r="B354" s="245"/>
    </row>
    <row r="355" spans="1:6" ht="38.25">
      <c r="B355" s="235" t="s">
        <v>299</v>
      </c>
    </row>
    <row r="357" spans="1:6" ht="25.5">
      <c r="A357" s="233">
        <v>7.3</v>
      </c>
      <c r="B357" s="234" t="s">
        <v>301</v>
      </c>
      <c r="C357" s="242" t="s">
        <v>6</v>
      </c>
      <c r="D357" s="242">
        <v>147.92000000000002</v>
      </c>
      <c r="F357" s="169">
        <f>D357*E357</f>
        <v>0</v>
      </c>
    </row>
    <row r="358" spans="1:6">
      <c r="A358" s="242"/>
      <c r="B358" s="245"/>
    </row>
    <row r="359" spans="1:6">
      <c r="B359" s="235" t="s">
        <v>303</v>
      </c>
    </row>
    <row r="360" spans="1:6">
      <c r="B360" s="235"/>
    </row>
    <row r="361" spans="1:6">
      <c r="B361" s="235" t="s">
        <v>305</v>
      </c>
    </row>
    <row r="363" spans="1:6">
      <c r="A363" s="249">
        <v>7.5</v>
      </c>
      <c r="B363" s="234" t="s">
        <v>1878</v>
      </c>
      <c r="C363" s="242" t="s">
        <v>6</v>
      </c>
      <c r="D363" s="242">
        <v>112</v>
      </c>
      <c r="F363" s="169">
        <f>D363*E363</f>
        <v>0</v>
      </c>
    </row>
    <row r="364" spans="1:6">
      <c r="A364" s="249"/>
      <c r="B364" s="245"/>
    </row>
    <row r="365" spans="1:6" s="423" customFormat="1" ht="76.5">
      <c r="A365" s="254"/>
      <c r="B365" s="227" t="s">
        <v>1874</v>
      </c>
      <c r="C365" s="254"/>
      <c r="D365" s="254"/>
      <c r="E365" s="395"/>
      <c r="F365" s="422"/>
    </row>
    <row r="366" spans="1:6" s="423" customFormat="1">
      <c r="A366" s="254"/>
      <c r="B366" s="121"/>
      <c r="C366" s="254"/>
      <c r="D366" s="254"/>
      <c r="E366" s="395"/>
      <c r="F366" s="422"/>
    </row>
    <row r="367" spans="1:6" s="423" customFormat="1" ht="38.25">
      <c r="A367" s="254"/>
      <c r="B367" s="227" t="s">
        <v>289</v>
      </c>
      <c r="C367" s="254"/>
      <c r="D367" s="254"/>
      <c r="E367" s="395"/>
      <c r="F367" s="422"/>
    </row>
    <row r="368" spans="1:6" s="423" customFormat="1">
      <c r="A368" s="254"/>
      <c r="B368" s="119"/>
      <c r="C368" s="254"/>
      <c r="D368" s="254"/>
      <c r="E368" s="395"/>
      <c r="F368" s="422"/>
    </row>
    <row r="369" spans="1:6" s="423" customFormat="1" ht="38.25">
      <c r="A369" s="254"/>
      <c r="B369" s="119" t="s">
        <v>1920</v>
      </c>
      <c r="C369" s="254"/>
      <c r="D369" s="254"/>
      <c r="E369" s="395"/>
      <c r="F369" s="422"/>
    </row>
    <row r="370" spans="1:6" s="423" customFormat="1">
      <c r="A370" s="254"/>
      <c r="B370" s="121"/>
      <c r="C370" s="254"/>
      <c r="D370" s="254"/>
      <c r="E370" s="395"/>
      <c r="F370" s="422"/>
    </row>
    <row r="371" spans="1:6" s="423" customFormat="1">
      <c r="A371" s="254" t="s">
        <v>1875</v>
      </c>
      <c r="B371" s="121" t="s">
        <v>1765</v>
      </c>
      <c r="C371" s="260" t="s">
        <v>6</v>
      </c>
      <c r="D371" s="260">
        <v>100</v>
      </c>
      <c r="E371" s="422"/>
      <c r="F371" s="422">
        <f>D371*E371</f>
        <v>0</v>
      </c>
    </row>
    <row r="372" spans="1:6" s="423" customFormat="1">
      <c r="A372" s="260"/>
      <c r="B372" s="222"/>
      <c r="C372" s="254"/>
      <c r="D372" s="254"/>
      <c r="E372" s="395"/>
      <c r="F372" s="422"/>
    </row>
    <row r="373" spans="1:6" s="423" customFormat="1">
      <c r="A373" s="254" t="s">
        <v>286</v>
      </c>
      <c r="B373" s="121" t="s">
        <v>1876</v>
      </c>
      <c r="C373" s="260" t="s">
        <v>43</v>
      </c>
      <c r="D373" s="260">
        <v>100</v>
      </c>
      <c r="E373" s="422"/>
      <c r="F373" s="422">
        <f>D373*E373</f>
        <v>0</v>
      </c>
    </row>
    <row r="374" spans="1:6">
      <c r="A374" s="242"/>
      <c r="B374" s="245"/>
    </row>
    <row r="375" spans="1:6">
      <c r="B375" s="234" t="s">
        <v>1894</v>
      </c>
      <c r="C375" s="242" t="s">
        <v>6</v>
      </c>
      <c r="D375" s="242">
        <v>30</v>
      </c>
      <c r="E375" s="422"/>
      <c r="F375" s="422">
        <f>D375*E375</f>
        <v>0</v>
      </c>
    </row>
    <row r="376" spans="1:6">
      <c r="A376" s="229"/>
      <c r="B376" s="230"/>
      <c r="C376" s="229"/>
      <c r="D376" s="150"/>
      <c r="E376" s="263"/>
      <c r="F376" s="264"/>
    </row>
    <row r="377" spans="1:6">
      <c r="A377" s="232"/>
      <c r="B377" s="247" t="s">
        <v>1604</v>
      </c>
      <c r="C377" s="232"/>
      <c r="D377" s="151"/>
      <c r="E377" s="265"/>
      <c r="F377" s="266">
        <f>SUM(F352:F375)</f>
        <v>0</v>
      </c>
    </row>
    <row r="378" spans="1:6">
      <c r="C378" s="242"/>
      <c r="D378" s="242"/>
    </row>
    <row r="379" spans="1:6">
      <c r="B379" s="235" t="s">
        <v>326</v>
      </c>
    </row>
    <row r="381" spans="1:6" ht="38.25">
      <c r="B381" s="235" t="s">
        <v>328</v>
      </c>
    </row>
    <row r="383" spans="1:6">
      <c r="A383" s="243">
        <v>7.11</v>
      </c>
      <c r="B383" s="234" t="s">
        <v>1778</v>
      </c>
      <c r="C383" s="242" t="s">
        <v>6</v>
      </c>
      <c r="D383" s="242">
        <v>100</v>
      </c>
      <c r="F383" s="169">
        <f>D383*E383</f>
        <v>0</v>
      </c>
    </row>
    <row r="384" spans="1:6">
      <c r="A384" s="242"/>
      <c r="B384" s="245"/>
    </row>
    <row r="385" spans="1:25" ht="38.25">
      <c r="B385" s="235" t="s">
        <v>299</v>
      </c>
    </row>
    <row r="387" spans="1:25">
      <c r="A387" s="243">
        <v>7.12</v>
      </c>
      <c r="B387" s="234" t="s">
        <v>1895</v>
      </c>
      <c r="C387" s="242" t="s">
        <v>6</v>
      </c>
      <c r="D387" s="242">
        <v>100</v>
      </c>
      <c r="F387" s="169">
        <f>D387*E387</f>
        <v>0</v>
      </c>
    </row>
    <row r="388" spans="1:25">
      <c r="A388" s="242"/>
      <c r="B388" s="245"/>
    </row>
    <row r="389" spans="1:25">
      <c r="B389" s="235"/>
    </row>
    <row r="391" spans="1:25">
      <c r="A391" s="243"/>
      <c r="C391" s="242"/>
      <c r="D391" s="242"/>
    </row>
    <row r="392" spans="1:25">
      <c r="A392" s="242"/>
      <c r="B392" s="245"/>
    </row>
    <row r="393" spans="1:25">
      <c r="A393" s="243"/>
      <c r="C393" s="242"/>
      <c r="D393" s="242"/>
    </row>
    <row r="394" spans="1:25">
      <c r="A394" s="242"/>
      <c r="B394" s="245"/>
    </row>
    <row r="395" spans="1:25">
      <c r="A395" s="242"/>
      <c r="B395" s="245"/>
    </row>
    <row r="396" spans="1:25">
      <c r="A396" s="242"/>
      <c r="B396" s="245"/>
    </row>
    <row r="397" spans="1:25">
      <c r="A397" s="242"/>
      <c r="B397" s="245"/>
    </row>
    <row r="398" spans="1:25">
      <c r="A398" s="242"/>
      <c r="B398" s="245"/>
    </row>
    <row r="399" spans="1:25" s="221" customFormat="1">
      <c r="A399" s="242"/>
      <c r="B399" s="245"/>
      <c r="C399" s="233"/>
      <c r="D399" s="233"/>
      <c r="E399" s="262"/>
      <c r="F399" s="169"/>
      <c r="G399" s="251"/>
      <c r="H399" s="148"/>
      <c r="I399" s="148"/>
      <c r="J399" s="148"/>
      <c r="K399" s="148"/>
      <c r="L399" s="148"/>
      <c r="M399" s="148"/>
      <c r="N399" s="148"/>
      <c r="O399" s="148"/>
      <c r="P399" s="148"/>
      <c r="Q399" s="148"/>
      <c r="R399" s="148"/>
      <c r="S399" s="148"/>
      <c r="T399" s="148"/>
      <c r="U399" s="148"/>
      <c r="V399" s="148"/>
      <c r="W399" s="148"/>
      <c r="X399" s="148"/>
      <c r="Y399" s="253"/>
    </row>
    <row r="400" spans="1:25" s="221" customFormat="1">
      <c r="A400" s="242"/>
      <c r="B400" s="245"/>
      <c r="C400" s="233"/>
      <c r="D400" s="233"/>
      <c r="E400" s="262"/>
      <c r="F400" s="169"/>
      <c r="G400" s="251"/>
      <c r="H400" s="148"/>
      <c r="I400" s="148"/>
      <c r="J400" s="148"/>
      <c r="K400" s="148"/>
      <c r="L400" s="148"/>
      <c r="M400" s="148"/>
      <c r="N400" s="148"/>
      <c r="O400" s="148"/>
      <c r="P400" s="148"/>
      <c r="Q400" s="148"/>
      <c r="R400" s="148"/>
      <c r="S400" s="148"/>
      <c r="T400" s="148"/>
      <c r="U400" s="148"/>
      <c r="V400" s="148"/>
      <c r="W400" s="148"/>
      <c r="X400" s="148"/>
      <c r="Y400" s="253"/>
    </row>
    <row r="401" spans="1:25" s="221" customFormat="1">
      <c r="A401" s="242"/>
      <c r="B401" s="245"/>
      <c r="C401" s="233"/>
      <c r="D401" s="233"/>
      <c r="E401" s="262"/>
      <c r="F401" s="169"/>
      <c r="G401" s="251"/>
      <c r="H401" s="148"/>
      <c r="I401" s="148"/>
      <c r="J401" s="148"/>
      <c r="K401" s="148"/>
      <c r="L401" s="148"/>
      <c r="M401" s="148"/>
      <c r="N401" s="148"/>
      <c r="O401" s="148"/>
      <c r="P401" s="148"/>
      <c r="Q401" s="148"/>
      <c r="R401" s="148"/>
      <c r="S401" s="148"/>
      <c r="T401" s="148"/>
      <c r="U401" s="148"/>
      <c r="V401" s="148"/>
      <c r="W401" s="148"/>
      <c r="X401" s="148"/>
      <c r="Y401" s="253"/>
    </row>
    <row r="402" spans="1:25" s="221" customFormat="1">
      <c r="A402" s="242"/>
      <c r="B402" s="245"/>
      <c r="C402" s="233"/>
      <c r="D402" s="233"/>
      <c r="E402" s="262"/>
      <c r="F402" s="169"/>
      <c r="G402" s="251"/>
      <c r="H402" s="148"/>
      <c r="I402" s="148"/>
      <c r="J402" s="148"/>
      <c r="K402" s="148"/>
      <c r="L402" s="148"/>
      <c r="M402" s="148"/>
      <c r="N402" s="148"/>
      <c r="O402" s="148"/>
      <c r="P402" s="148"/>
      <c r="Q402" s="148"/>
      <c r="R402" s="148"/>
      <c r="S402" s="148"/>
      <c r="T402" s="148"/>
      <c r="U402" s="148"/>
      <c r="V402" s="148"/>
      <c r="W402" s="148"/>
      <c r="X402" s="148"/>
      <c r="Y402" s="253"/>
    </row>
    <row r="403" spans="1:25" s="221" customFormat="1">
      <c r="A403" s="242"/>
      <c r="B403" s="245"/>
      <c r="C403" s="233"/>
      <c r="D403" s="233"/>
      <c r="E403" s="262"/>
      <c r="F403" s="169"/>
      <c r="G403" s="251"/>
      <c r="H403" s="148"/>
      <c r="I403" s="148"/>
      <c r="J403" s="148"/>
      <c r="K403" s="148"/>
      <c r="L403" s="148"/>
      <c r="M403" s="148"/>
      <c r="N403" s="148"/>
      <c r="O403" s="148"/>
      <c r="P403" s="148"/>
      <c r="Q403" s="148"/>
      <c r="R403" s="148"/>
      <c r="S403" s="148"/>
      <c r="T403" s="148"/>
      <c r="U403" s="148"/>
      <c r="V403" s="148"/>
      <c r="W403" s="148"/>
      <c r="X403" s="148"/>
      <c r="Y403" s="253"/>
    </row>
    <row r="404" spans="1:25" s="221" customFormat="1">
      <c r="A404" s="242"/>
      <c r="B404" s="245"/>
      <c r="C404" s="233"/>
      <c r="D404" s="233"/>
      <c r="E404" s="262"/>
      <c r="F404" s="169"/>
      <c r="G404" s="251"/>
      <c r="H404" s="148"/>
      <c r="I404" s="148"/>
      <c r="J404" s="148"/>
      <c r="K404" s="148"/>
      <c r="L404" s="148"/>
      <c r="M404" s="148"/>
      <c r="N404" s="148"/>
      <c r="O404" s="148"/>
      <c r="P404" s="148"/>
      <c r="Q404" s="148"/>
      <c r="R404" s="148"/>
      <c r="S404" s="148"/>
      <c r="T404" s="148"/>
      <c r="U404" s="148"/>
      <c r="V404" s="148"/>
      <c r="W404" s="148"/>
      <c r="X404" s="148"/>
      <c r="Y404" s="253"/>
    </row>
    <row r="405" spans="1:25" s="221" customFormat="1">
      <c r="A405" s="242"/>
      <c r="B405" s="245"/>
      <c r="C405" s="233"/>
      <c r="D405" s="233"/>
      <c r="E405" s="262"/>
      <c r="F405" s="169"/>
      <c r="G405" s="251"/>
      <c r="H405" s="148"/>
      <c r="I405" s="148"/>
      <c r="J405" s="148"/>
      <c r="K405" s="148"/>
      <c r="L405" s="148"/>
      <c r="M405" s="148"/>
      <c r="N405" s="148"/>
      <c r="O405" s="148"/>
      <c r="P405" s="148"/>
      <c r="Q405" s="148"/>
      <c r="R405" s="148"/>
      <c r="S405" s="148"/>
      <c r="T405" s="148"/>
      <c r="U405" s="148"/>
      <c r="V405" s="148"/>
      <c r="W405" s="148"/>
      <c r="X405" s="148"/>
      <c r="Y405" s="253"/>
    </row>
    <row r="406" spans="1:25" s="221" customFormat="1">
      <c r="A406" s="242"/>
      <c r="B406" s="245"/>
      <c r="C406" s="233"/>
      <c r="D406" s="233"/>
      <c r="E406" s="262"/>
      <c r="F406" s="169"/>
      <c r="G406" s="251"/>
      <c r="H406" s="148"/>
      <c r="I406" s="148"/>
      <c r="J406" s="148"/>
      <c r="K406" s="148"/>
      <c r="L406" s="148"/>
      <c r="M406" s="148"/>
      <c r="N406" s="148"/>
      <c r="O406" s="148"/>
      <c r="P406" s="148"/>
      <c r="Q406" s="148"/>
      <c r="R406" s="148"/>
      <c r="S406" s="148"/>
      <c r="T406" s="148"/>
      <c r="U406" s="148"/>
      <c r="V406" s="148"/>
      <c r="W406" s="148"/>
      <c r="X406" s="148"/>
      <c r="Y406" s="253"/>
    </row>
    <row r="407" spans="1:25" s="221" customFormat="1">
      <c r="A407" s="242"/>
      <c r="B407" s="245"/>
      <c r="C407" s="233"/>
      <c r="D407" s="233"/>
      <c r="E407" s="262"/>
      <c r="F407" s="169"/>
      <c r="G407" s="251"/>
      <c r="H407" s="148"/>
      <c r="I407" s="148"/>
      <c r="J407" s="148"/>
      <c r="K407" s="148"/>
      <c r="L407" s="148"/>
      <c r="M407" s="148"/>
      <c r="N407" s="148"/>
      <c r="O407" s="148"/>
      <c r="P407" s="148"/>
      <c r="Q407" s="148"/>
      <c r="R407" s="148"/>
      <c r="S407" s="148"/>
      <c r="T407" s="148"/>
      <c r="U407" s="148"/>
      <c r="V407" s="148"/>
      <c r="W407" s="148"/>
      <c r="X407" s="148"/>
      <c r="Y407" s="253"/>
    </row>
    <row r="408" spans="1:25" s="221" customFormat="1">
      <c r="A408" s="242"/>
      <c r="B408" s="245"/>
      <c r="C408" s="233"/>
      <c r="D408" s="233"/>
      <c r="E408" s="262"/>
      <c r="F408" s="169"/>
      <c r="G408" s="251"/>
      <c r="H408" s="148"/>
      <c r="I408" s="148"/>
      <c r="J408" s="148"/>
      <c r="K408" s="148"/>
      <c r="L408" s="148"/>
      <c r="M408" s="148"/>
      <c r="N408" s="148"/>
      <c r="O408" s="148"/>
      <c r="P408" s="148"/>
      <c r="Q408" s="148"/>
      <c r="R408" s="148"/>
      <c r="S408" s="148"/>
      <c r="T408" s="148"/>
      <c r="U408" s="148"/>
      <c r="V408" s="148"/>
      <c r="W408" s="148"/>
      <c r="X408" s="148"/>
      <c r="Y408" s="253"/>
    </row>
    <row r="409" spans="1:25" s="221" customFormat="1">
      <c r="A409" s="242"/>
      <c r="B409" s="245"/>
      <c r="C409" s="233"/>
      <c r="D409" s="233"/>
      <c r="E409" s="262"/>
      <c r="F409" s="169"/>
      <c r="G409" s="251"/>
      <c r="H409" s="148"/>
      <c r="I409" s="148"/>
      <c r="J409" s="148"/>
      <c r="K409" s="148"/>
      <c r="L409" s="148"/>
      <c r="M409" s="148"/>
      <c r="N409" s="148"/>
      <c r="O409" s="148"/>
      <c r="P409" s="148"/>
      <c r="Q409" s="148"/>
      <c r="R409" s="148"/>
      <c r="S409" s="148"/>
      <c r="T409" s="148"/>
      <c r="U409" s="148"/>
      <c r="V409" s="148"/>
      <c r="W409" s="148"/>
      <c r="X409" s="148"/>
      <c r="Y409" s="253"/>
    </row>
    <row r="410" spans="1:25" s="221" customFormat="1">
      <c r="A410" s="242"/>
      <c r="B410" s="245"/>
      <c r="C410" s="233"/>
      <c r="D410" s="233"/>
      <c r="E410" s="262"/>
      <c r="F410" s="169"/>
      <c r="G410" s="251"/>
      <c r="H410" s="148"/>
      <c r="I410" s="148"/>
      <c r="J410" s="148"/>
      <c r="K410" s="148"/>
      <c r="L410" s="148"/>
      <c r="M410" s="148"/>
      <c r="N410" s="148"/>
      <c r="O410" s="148"/>
      <c r="P410" s="148"/>
      <c r="Q410" s="148"/>
      <c r="R410" s="148"/>
      <c r="S410" s="148"/>
      <c r="T410" s="148"/>
      <c r="U410" s="148"/>
      <c r="V410" s="148"/>
      <c r="W410" s="148"/>
      <c r="X410" s="148"/>
      <c r="Y410" s="253"/>
    </row>
    <row r="411" spans="1:25" s="221" customFormat="1">
      <c r="A411" s="242"/>
      <c r="B411" s="245"/>
      <c r="C411" s="233"/>
      <c r="D411" s="233"/>
      <c r="E411" s="262"/>
      <c r="F411" s="169"/>
      <c r="G411" s="251"/>
      <c r="H411" s="148"/>
      <c r="I411" s="148"/>
      <c r="J411" s="148"/>
      <c r="K411" s="148"/>
      <c r="L411" s="148"/>
      <c r="M411" s="148"/>
      <c r="N411" s="148"/>
      <c r="O411" s="148"/>
      <c r="P411" s="148"/>
      <c r="Q411" s="148"/>
      <c r="R411" s="148"/>
      <c r="S411" s="148"/>
      <c r="T411" s="148"/>
      <c r="U411" s="148"/>
      <c r="V411" s="148"/>
      <c r="W411" s="148"/>
      <c r="X411" s="148"/>
      <c r="Y411" s="253"/>
    </row>
    <row r="412" spans="1:25" s="221" customFormat="1">
      <c r="A412" s="242"/>
      <c r="B412" s="245"/>
      <c r="C412" s="233"/>
      <c r="D412" s="233"/>
      <c r="E412" s="262"/>
      <c r="F412" s="169"/>
      <c r="G412" s="251"/>
      <c r="H412" s="148"/>
      <c r="I412" s="148"/>
      <c r="J412" s="148"/>
      <c r="K412" s="148"/>
      <c r="L412" s="148"/>
      <c r="M412" s="148"/>
      <c r="N412" s="148"/>
      <c r="O412" s="148"/>
      <c r="P412" s="148"/>
      <c r="Q412" s="148"/>
      <c r="R412" s="148"/>
      <c r="S412" s="148"/>
      <c r="T412" s="148"/>
      <c r="U412" s="148"/>
      <c r="V412" s="148"/>
      <c r="W412" s="148"/>
      <c r="X412" s="148"/>
      <c r="Y412" s="253"/>
    </row>
    <row r="413" spans="1:25" s="221" customFormat="1">
      <c r="A413" s="242"/>
      <c r="B413" s="245"/>
      <c r="C413" s="233"/>
      <c r="D413" s="233"/>
      <c r="E413" s="262"/>
      <c r="F413" s="169"/>
      <c r="G413" s="251"/>
      <c r="H413" s="148"/>
      <c r="I413" s="148"/>
      <c r="J413" s="148"/>
      <c r="K413" s="148"/>
      <c r="L413" s="148"/>
      <c r="M413" s="148"/>
      <c r="N413" s="148"/>
      <c r="O413" s="148"/>
      <c r="P413" s="148"/>
      <c r="Q413" s="148"/>
      <c r="R413" s="148"/>
      <c r="S413" s="148"/>
      <c r="T413" s="148"/>
      <c r="U413" s="148"/>
      <c r="V413" s="148"/>
      <c r="W413" s="148"/>
      <c r="X413" s="148"/>
      <c r="Y413" s="253"/>
    </row>
    <row r="414" spans="1:25" s="221" customFormat="1">
      <c r="A414" s="242"/>
      <c r="B414" s="245"/>
      <c r="C414" s="233"/>
      <c r="D414" s="233"/>
      <c r="E414" s="262"/>
      <c r="F414" s="169"/>
      <c r="G414" s="251"/>
      <c r="H414" s="148"/>
      <c r="I414" s="148"/>
      <c r="J414" s="148"/>
      <c r="K414" s="148"/>
      <c r="L414" s="148"/>
      <c r="M414" s="148"/>
      <c r="N414" s="148"/>
      <c r="O414" s="148"/>
      <c r="P414" s="148"/>
      <c r="Q414" s="148"/>
      <c r="R414" s="148"/>
      <c r="S414" s="148"/>
      <c r="T414" s="148"/>
      <c r="U414" s="148"/>
      <c r="V414" s="148"/>
      <c r="W414" s="148"/>
      <c r="X414" s="148"/>
      <c r="Y414" s="253"/>
    </row>
    <row r="415" spans="1:25" s="221" customFormat="1">
      <c r="A415" s="242"/>
      <c r="B415" s="245"/>
      <c r="C415" s="233"/>
      <c r="D415" s="233"/>
      <c r="E415" s="262"/>
      <c r="F415" s="169"/>
      <c r="G415" s="251"/>
      <c r="H415" s="148"/>
      <c r="I415" s="148"/>
      <c r="J415" s="148"/>
      <c r="K415" s="148"/>
      <c r="L415" s="148"/>
      <c r="M415" s="148"/>
      <c r="N415" s="148"/>
      <c r="O415" s="148"/>
      <c r="P415" s="148"/>
      <c r="Q415" s="148"/>
      <c r="R415" s="148"/>
      <c r="S415" s="148"/>
      <c r="T415" s="148"/>
      <c r="U415" s="148"/>
      <c r="V415" s="148"/>
      <c r="W415" s="148"/>
      <c r="X415" s="148"/>
      <c r="Y415" s="253"/>
    </row>
    <row r="416" spans="1:25" s="221" customFormat="1">
      <c r="A416" s="242"/>
      <c r="B416" s="245"/>
      <c r="C416" s="233"/>
      <c r="D416" s="233"/>
      <c r="E416" s="262"/>
      <c r="F416" s="169"/>
      <c r="G416" s="251"/>
      <c r="H416" s="148"/>
      <c r="I416" s="148"/>
      <c r="J416" s="148"/>
      <c r="K416" s="148"/>
      <c r="L416" s="148"/>
      <c r="M416" s="148"/>
      <c r="N416" s="148"/>
      <c r="O416" s="148"/>
      <c r="P416" s="148"/>
      <c r="Q416" s="148"/>
      <c r="R416" s="148"/>
      <c r="S416" s="148"/>
      <c r="T416" s="148"/>
      <c r="U416" s="148"/>
      <c r="V416" s="148"/>
      <c r="W416" s="148"/>
      <c r="X416" s="148"/>
      <c r="Y416" s="253"/>
    </row>
    <row r="417" spans="1:25" s="221" customFormat="1">
      <c r="A417" s="242"/>
      <c r="B417" s="245"/>
      <c r="C417" s="233"/>
      <c r="D417" s="233"/>
      <c r="E417" s="262"/>
      <c r="F417" s="169"/>
      <c r="G417" s="251"/>
      <c r="H417" s="148"/>
      <c r="I417" s="148"/>
      <c r="J417" s="148"/>
      <c r="K417" s="148"/>
      <c r="L417" s="148"/>
      <c r="M417" s="148"/>
      <c r="N417" s="148"/>
      <c r="O417" s="148"/>
      <c r="P417" s="148"/>
      <c r="Q417" s="148"/>
      <c r="R417" s="148"/>
      <c r="S417" s="148"/>
      <c r="T417" s="148"/>
      <c r="U417" s="148"/>
      <c r="V417" s="148"/>
      <c r="W417" s="148"/>
      <c r="X417" s="148"/>
      <c r="Y417" s="253"/>
    </row>
    <row r="418" spans="1:25" s="221" customFormat="1">
      <c r="A418" s="242"/>
      <c r="B418" s="245"/>
      <c r="C418" s="233"/>
      <c r="D418" s="233"/>
      <c r="E418" s="262"/>
      <c r="F418" s="169"/>
      <c r="G418" s="251"/>
      <c r="H418" s="148"/>
      <c r="I418" s="148"/>
      <c r="J418" s="148"/>
      <c r="K418" s="148"/>
      <c r="L418" s="148"/>
      <c r="M418" s="148"/>
      <c r="N418" s="148"/>
      <c r="O418" s="148"/>
      <c r="P418" s="148"/>
      <c r="Q418" s="148"/>
      <c r="R418" s="148"/>
      <c r="S418" s="148"/>
      <c r="T418" s="148"/>
      <c r="U418" s="148"/>
      <c r="V418" s="148"/>
      <c r="W418" s="148"/>
      <c r="X418" s="148"/>
      <c r="Y418" s="253"/>
    </row>
    <row r="419" spans="1:25" s="221" customFormat="1">
      <c r="A419" s="242"/>
      <c r="B419" s="245"/>
      <c r="C419" s="233"/>
      <c r="D419" s="233"/>
      <c r="E419" s="262"/>
      <c r="F419" s="169"/>
      <c r="G419" s="251"/>
      <c r="H419" s="148"/>
      <c r="I419" s="148"/>
      <c r="J419" s="148"/>
      <c r="K419" s="148"/>
      <c r="L419" s="148"/>
      <c r="M419" s="148"/>
      <c r="N419" s="148"/>
      <c r="O419" s="148"/>
      <c r="P419" s="148"/>
      <c r="Q419" s="148"/>
      <c r="R419" s="148"/>
      <c r="S419" s="148"/>
      <c r="T419" s="148"/>
      <c r="U419" s="148"/>
      <c r="V419" s="148"/>
      <c r="W419" s="148"/>
      <c r="X419" s="148"/>
      <c r="Y419" s="253"/>
    </row>
    <row r="420" spans="1:25" s="221" customFormat="1">
      <c r="A420" s="242"/>
      <c r="B420" s="245"/>
      <c r="C420" s="233"/>
      <c r="D420" s="233"/>
      <c r="E420" s="262"/>
      <c r="F420" s="169"/>
      <c r="G420" s="251"/>
      <c r="H420" s="148"/>
      <c r="I420" s="148"/>
      <c r="J420" s="148"/>
      <c r="K420" s="148"/>
      <c r="L420" s="148"/>
      <c r="M420" s="148"/>
      <c r="N420" s="148"/>
      <c r="O420" s="148"/>
      <c r="P420" s="148"/>
      <c r="Q420" s="148"/>
      <c r="R420" s="148"/>
      <c r="S420" s="148"/>
      <c r="T420" s="148"/>
      <c r="U420" s="148"/>
      <c r="V420" s="148"/>
      <c r="W420" s="148"/>
      <c r="X420" s="148"/>
      <c r="Y420" s="253"/>
    </row>
    <row r="421" spans="1:25" s="221" customFormat="1">
      <c r="A421" s="242"/>
      <c r="B421" s="245"/>
      <c r="C421" s="233"/>
      <c r="D421" s="233"/>
      <c r="E421" s="262"/>
      <c r="F421" s="169"/>
      <c r="G421" s="251"/>
      <c r="H421" s="148"/>
      <c r="I421" s="148"/>
      <c r="J421" s="148"/>
      <c r="K421" s="148"/>
      <c r="L421" s="148"/>
      <c r="M421" s="148"/>
      <c r="N421" s="148"/>
      <c r="O421" s="148"/>
      <c r="P421" s="148"/>
      <c r="Q421" s="148"/>
      <c r="R421" s="148"/>
      <c r="S421" s="148"/>
      <c r="T421" s="148"/>
      <c r="U421" s="148"/>
      <c r="V421" s="148"/>
      <c r="W421" s="148"/>
      <c r="X421" s="148"/>
      <c r="Y421" s="253"/>
    </row>
    <row r="422" spans="1:25" s="221" customFormat="1">
      <c r="A422" s="242"/>
      <c r="B422" s="245"/>
      <c r="C422" s="233"/>
      <c r="D422" s="233"/>
      <c r="E422" s="262"/>
      <c r="F422" s="169"/>
      <c r="G422" s="251"/>
      <c r="H422" s="148"/>
      <c r="I422" s="148"/>
      <c r="J422" s="148"/>
      <c r="K422" s="148"/>
      <c r="L422" s="148"/>
      <c r="M422" s="148"/>
      <c r="N422" s="148"/>
      <c r="O422" s="148"/>
      <c r="P422" s="148"/>
      <c r="Q422" s="148"/>
      <c r="R422" s="148"/>
      <c r="S422" s="148"/>
      <c r="T422" s="148"/>
      <c r="U422" s="148"/>
      <c r="V422" s="148"/>
      <c r="W422" s="148"/>
      <c r="X422" s="148"/>
      <c r="Y422" s="253"/>
    </row>
    <row r="423" spans="1:25" s="221" customFormat="1">
      <c r="A423" s="242"/>
      <c r="B423" s="245"/>
      <c r="C423" s="233"/>
      <c r="D423" s="233"/>
      <c r="E423" s="262"/>
      <c r="F423" s="169"/>
      <c r="G423" s="251"/>
      <c r="H423" s="148"/>
      <c r="I423" s="148"/>
      <c r="J423" s="148"/>
      <c r="K423" s="148"/>
      <c r="L423" s="148"/>
      <c r="M423" s="148"/>
      <c r="N423" s="148"/>
      <c r="O423" s="148"/>
      <c r="P423" s="148"/>
      <c r="Q423" s="148"/>
      <c r="R423" s="148"/>
      <c r="S423" s="148"/>
      <c r="T423" s="148"/>
      <c r="U423" s="148"/>
      <c r="V423" s="148"/>
      <c r="W423" s="148"/>
      <c r="X423" s="148"/>
      <c r="Y423" s="253"/>
    </row>
    <row r="424" spans="1:25" s="221" customFormat="1">
      <c r="A424" s="242"/>
      <c r="B424" s="245"/>
      <c r="C424" s="233"/>
      <c r="D424" s="233"/>
      <c r="E424" s="262"/>
      <c r="F424" s="169"/>
      <c r="G424" s="251"/>
      <c r="H424" s="148"/>
      <c r="I424" s="148"/>
      <c r="J424" s="148"/>
      <c r="K424" s="148"/>
      <c r="L424" s="148"/>
      <c r="M424" s="148"/>
      <c r="N424" s="148"/>
      <c r="O424" s="148"/>
      <c r="P424" s="148"/>
      <c r="Q424" s="148"/>
      <c r="R424" s="148"/>
      <c r="S424" s="148"/>
      <c r="T424" s="148"/>
      <c r="U424" s="148"/>
      <c r="V424" s="148"/>
      <c r="W424" s="148"/>
      <c r="X424" s="148"/>
      <c r="Y424" s="253"/>
    </row>
    <row r="425" spans="1:25" s="221" customFormat="1">
      <c r="A425" s="242"/>
      <c r="B425" s="245"/>
      <c r="C425" s="233"/>
      <c r="D425" s="233"/>
      <c r="E425" s="262"/>
      <c r="F425" s="169"/>
      <c r="G425" s="251"/>
      <c r="H425" s="148"/>
      <c r="I425" s="148"/>
      <c r="J425" s="148"/>
      <c r="K425" s="148"/>
      <c r="L425" s="148"/>
      <c r="M425" s="148"/>
      <c r="N425" s="148"/>
      <c r="O425" s="148"/>
      <c r="P425" s="148"/>
      <c r="Q425" s="148"/>
      <c r="R425" s="148"/>
      <c r="S425" s="148"/>
      <c r="T425" s="148"/>
      <c r="U425" s="148"/>
      <c r="V425" s="148"/>
      <c r="W425" s="148"/>
      <c r="X425" s="148"/>
      <c r="Y425" s="253"/>
    </row>
    <row r="426" spans="1:25" s="221" customFormat="1">
      <c r="A426" s="242"/>
      <c r="B426" s="245"/>
      <c r="C426" s="233"/>
      <c r="D426" s="233"/>
      <c r="E426" s="262"/>
      <c r="F426" s="169"/>
      <c r="G426" s="251"/>
      <c r="H426" s="148"/>
      <c r="I426" s="148"/>
      <c r="J426" s="148"/>
      <c r="K426" s="148"/>
      <c r="L426" s="148"/>
      <c r="M426" s="148"/>
      <c r="N426" s="148"/>
      <c r="O426" s="148"/>
      <c r="P426" s="148"/>
      <c r="Q426" s="148"/>
      <c r="R426" s="148"/>
      <c r="S426" s="148"/>
      <c r="T426" s="148"/>
      <c r="U426" s="148"/>
      <c r="V426" s="148"/>
      <c r="W426" s="148"/>
      <c r="X426" s="148"/>
      <c r="Y426" s="253"/>
    </row>
    <row r="427" spans="1:25" s="221" customFormat="1">
      <c r="A427" s="242"/>
      <c r="B427" s="245"/>
      <c r="C427" s="233"/>
      <c r="D427" s="233"/>
      <c r="E427" s="262"/>
      <c r="F427" s="169"/>
      <c r="G427" s="251"/>
      <c r="H427" s="148"/>
      <c r="I427" s="148"/>
      <c r="J427" s="148"/>
      <c r="K427" s="148"/>
      <c r="L427" s="148"/>
      <c r="M427" s="148"/>
      <c r="N427" s="148"/>
      <c r="O427" s="148"/>
      <c r="P427" s="148"/>
      <c r="Q427" s="148"/>
      <c r="R427" s="148"/>
      <c r="S427" s="148"/>
      <c r="T427" s="148"/>
      <c r="U427" s="148"/>
      <c r="V427" s="148"/>
      <c r="W427" s="148"/>
      <c r="X427" s="148"/>
      <c r="Y427" s="253"/>
    </row>
    <row r="428" spans="1:25">
      <c r="A428" s="242"/>
      <c r="B428" s="245"/>
      <c r="G428" s="252"/>
    </row>
    <row r="429" spans="1:25">
      <c r="A429" s="242"/>
      <c r="B429" s="245"/>
    </row>
    <row r="430" spans="1:25">
      <c r="A430" s="229"/>
      <c r="B430" s="230"/>
      <c r="C430" s="229"/>
      <c r="D430" s="150"/>
      <c r="E430" s="263"/>
      <c r="F430" s="264"/>
    </row>
    <row r="431" spans="1:25">
      <c r="A431" s="232"/>
      <c r="B431" s="247" t="s">
        <v>1604</v>
      </c>
      <c r="C431" s="232"/>
      <c r="D431" s="151"/>
      <c r="E431" s="265"/>
      <c r="F431" s="266">
        <f>SUM(F379:F429)</f>
        <v>0</v>
      </c>
    </row>
    <row r="432" spans="1:25">
      <c r="D432" s="154"/>
      <c r="E432" s="277"/>
      <c r="F432" s="278"/>
    </row>
    <row r="433" spans="2:6">
      <c r="B433" s="235" t="s">
        <v>1621</v>
      </c>
      <c r="D433" s="154"/>
      <c r="E433" s="277"/>
      <c r="F433" s="278"/>
    </row>
    <row r="434" spans="2:6">
      <c r="D434" s="154"/>
      <c r="E434" s="277"/>
      <c r="F434" s="278"/>
    </row>
    <row r="435" spans="2:6">
      <c r="D435" s="154"/>
      <c r="E435" s="277"/>
      <c r="F435" s="278"/>
    </row>
    <row r="436" spans="2:6">
      <c r="B436" s="234" t="s">
        <v>1605</v>
      </c>
      <c r="C436" s="236" t="s">
        <v>1607</v>
      </c>
      <c r="D436" s="154"/>
      <c r="E436" s="277"/>
      <c r="F436" s="278"/>
    </row>
    <row r="437" spans="2:6">
      <c r="D437" s="154"/>
      <c r="E437" s="277"/>
      <c r="F437" s="278"/>
    </row>
    <row r="438" spans="2:6">
      <c r="D438" s="154"/>
      <c r="E438" s="277"/>
      <c r="F438" s="278"/>
    </row>
    <row r="439" spans="2:6">
      <c r="C439" s="233">
        <v>9</v>
      </c>
      <c r="D439" s="154"/>
      <c r="E439" s="277"/>
      <c r="F439" s="278">
        <f>F377</f>
        <v>0</v>
      </c>
    </row>
    <row r="440" spans="2:6">
      <c r="D440" s="154"/>
      <c r="E440" s="277"/>
      <c r="F440" s="278"/>
    </row>
    <row r="441" spans="2:6">
      <c r="D441" s="154"/>
      <c r="E441" s="277"/>
      <c r="F441" s="278"/>
    </row>
    <row r="442" spans="2:6">
      <c r="C442" s="233">
        <v>10</v>
      </c>
      <c r="D442" s="154"/>
      <c r="E442" s="277"/>
      <c r="F442" s="278">
        <f>F431</f>
        <v>0</v>
      </c>
    </row>
    <row r="443" spans="2:6">
      <c r="D443" s="154"/>
      <c r="E443" s="277"/>
      <c r="F443" s="278"/>
    </row>
    <row r="444" spans="2:6">
      <c r="D444" s="154"/>
      <c r="E444" s="277"/>
      <c r="F444" s="278"/>
    </row>
    <row r="445" spans="2:6">
      <c r="D445" s="154"/>
      <c r="E445" s="277"/>
      <c r="F445" s="278"/>
    </row>
    <row r="446" spans="2:6">
      <c r="D446" s="154"/>
      <c r="E446" s="277"/>
      <c r="F446" s="278"/>
    </row>
    <row r="447" spans="2:6">
      <c r="D447" s="154"/>
      <c r="E447" s="277"/>
      <c r="F447" s="278"/>
    </row>
    <row r="448" spans="2:6">
      <c r="D448" s="154"/>
      <c r="E448" s="277"/>
      <c r="F448" s="278"/>
    </row>
    <row r="449" spans="4:6">
      <c r="D449" s="154"/>
      <c r="E449" s="277"/>
      <c r="F449" s="278"/>
    </row>
    <row r="450" spans="4:6">
      <c r="D450" s="154"/>
      <c r="E450" s="277"/>
      <c r="F450" s="278"/>
    </row>
    <row r="451" spans="4:6">
      <c r="D451" s="154"/>
      <c r="E451" s="277"/>
      <c r="F451" s="278"/>
    </row>
    <row r="452" spans="4:6">
      <c r="D452" s="154"/>
      <c r="E452" s="277"/>
      <c r="F452" s="278"/>
    </row>
    <row r="453" spans="4:6">
      <c r="D453" s="154"/>
      <c r="E453" s="277"/>
      <c r="F453" s="278"/>
    </row>
    <row r="454" spans="4:6">
      <c r="D454" s="154"/>
      <c r="E454" s="277"/>
      <c r="F454" s="278"/>
    </row>
    <row r="455" spans="4:6">
      <c r="D455" s="154"/>
      <c r="E455" s="277"/>
      <c r="F455" s="278"/>
    </row>
    <row r="456" spans="4:6">
      <c r="D456" s="154"/>
      <c r="E456" s="277"/>
      <c r="F456" s="278"/>
    </row>
    <row r="457" spans="4:6">
      <c r="D457" s="154"/>
      <c r="E457" s="277"/>
      <c r="F457" s="278"/>
    </row>
    <row r="458" spans="4:6">
      <c r="D458" s="154"/>
      <c r="E458" s="277"/>
      <c r="F458" s="278"/>
    </row>
    <row r="459" spans="4:6">
      <c r="D459" s="154"/>
      <c r="E459" s="277"/>
      <c r="F459" s="278"/>
    </row>
    <row r="460" spans="4:6">
      <c r="D460" s="154"/>
      <c r="E460" s="277"/>
      <c r="F460" s="278"/>
    </row>
    <row r="461" spans="4:6">
      <c r="D461" s="154"/>
      <c r="E461" s="277"/>
      <c r="F461" s="278"/>
    </row>
    <row r="462" spans="4:6">
      <c r="D462" s="154"/>
      <c r="E462" s="277"/>
      <c r="F462" s="278"/>
    </row>
    <row r="463" spans="4:6">
      <c r="D463" s="154"/>
      <c r="E463" s="277"/>
      <c r="F463" s="278"/>
    </row>
    <row r="464" spans="4:6">
      <c r="D464" s="154"/>
      <c r="E464" s="277"/>
      <c r="F464" s="278"/>
    </row>
    <row r="465" spans="4:6">
      <c r="D465" s="154"/>
      <c r="E465" s="277"/>
      <c r="F465" s="278"/>
    </row>
    <row r="466" spans="4:6">
      <c r="D466" s="154"/>
      <c r="E466" s="277"/>
      <c r="F466" s="278"/>
    </row>
    <row r="467" spans="4:6">
      <c r="D467" s="154"/>
      <c r="E467" s="277"/>
      <c r="F467" s="278"/>
    </row>
    <row r="468" spans="4:6">
      <c r="D468" s="154"/>
      <c r="E468" s="277"/>
      <c r="F468" s="278"/>
    </row>
    <row r="469" spans="4:6">
      <c r="D469" s="154"/>
      <c r="E469" s="277"/>
      <c r="F469" s="278"/>
    </row>
    <row r="470" spans="4:6">
      <c r="D470" s="154"/>
      <c r="E470" s="277"/>
      <c r="F470" s="278"/>
    </row>
    <row r="471" spans="4:6">
      <c r="D471" s="154"/>
      <c r="E471" s="277"/>
      <c r="F471" s="278"/>
    </row>
    <row r="472" spans="4:6">
      <c r="D472" s="154"/>
      <c r="E472" s="277"/>
      <c r="F472" s="278"/>
    </row>
    <row r="473" spans="4:6">
      <c r="D473" s="154"/>
      <c r="E473" s="277"/>
      <c r="F473" s="278"/>
    </row>
    <row r="474" spans="4:6">
      <c r="D474" s="154"/>
      <c r="E474" s="277"/>
      <c r="F474" s="278"/>
    </row>
    <row r="475" spans="4:6">
      <c r="D475" s="154"/>
      <c r="E475" s="277"/>
      <c r="F475" s="278"/>
    </row>
    <row r="476" spans="4:6">
      <c r="D476" s="154"/>
      <c r="E476" s="277"/>
      <c r="F476" s="278"/>
    </row>
    <row r="477" spans="4:6">
      <c r="D477" s="154"/>
      <c r="E477" s="277"/>
      <c r="F477" s="278"/>
    </row>
    <row r="478" spans="4:6">
      <c r="D478" s="154"/>
      <c r="E478" s="277"/>
      <c r="F478" s="278"/>
    </row>
    <row r="479" spans="4:6">
      <c r="D479" s="154"/>
      <c r="E479" s="277"/>
      <c r="F479" s="278"/>
    </row>
    <row r="480" spans="4:6">
      <c r="D480" s="154"/>
      <c r="E480" s="277"/>
      <c r="F480" s="278"/>
    </row>
    <row r="481" spans="1:8">
      <c r="D481" s="154"/>
      <c r="E481" s="277"/>
      <c r="F481" s="278"/>
    </row>
    <row r="482" spans="1:8">
      <c r="A482" s="229"/>
      <c r="B482" s="230"/>
      <c r="C482" s="229"/>
      <c r="D482" s="150"/>
      <c r="E482" s="272"/>
      <c r="F482" s="264"/>
    </row>
    <row r="483" spans="1:8">
      <c r="A483" s="232"/>
      <c r="B483" s="247" t="s">
        <v>1622</v>
      </c>
      <c r="C483" s="232"/>
      <c r="D483" s="151"/>
      <c r="E483" s="274"/>
      <c r="F483" s="266">
        <f>SUM(F436:F481)</f>
        <v>0</v>
      </c>
      <c r="H483" s="240"/>
    </row>
    <row r="484" spans="1:8">
      <c r="A484" s="242"/>
      <c r="B484" s="245"/>
    </row>
    <row r="485" spans="1:8">
      <c r="B485" s="235" t="s">
        <v>347</v>
      </c>
    </row>
    <row r="486" spans="1:8">
      <c r="B486" s="235"/>
    </row>
    <row r="487" spans="1:8">
      <c r="B487" s="235" t="s">
        <v>345</v>
      </c>
    </row>
    <row r="488" spans="1:8">
      <c r="B488" s="235"/>
    </row>
    <row r="489" spans="1:8">
      <c r="B489" s="235" t="s">
        <v>281</v>
      </c>
    </row>
    <row r="490" spans="1:8">
      <c r="B490" s="235"/>
    </row>
    <row r="491" spans="1:8">
      <c r="B491" s="428" t="s">
        <v>1887</v>
      </c>
    </row>
    <row r="492" spans="1:8">
      <c r="B492" s="426"/>
    </row>
    <row r="493" spans="1:8" ht="38.25">
      <c r="A493" s="233">
        <v>8.1</v>
      </c>
      <c r="B493" s="427" t="s">
        <v>1888</v>
      </c>
      <c r="C493" s="242" t="s">
        <v>6</v>
      </c>
      <c r="D493" s="233">
        <v>108.92</v>
      </c>
      <c r="E493" s="430"/>
      <c r="F493" s="169">
        <f>D493*E493</f>
        <v>0</v>
      </c>
    </row>
    <row r="494" spans="1:8">
      <c r="B494" s="235"/>
    </row>
    <row r="495" spans="1:8">
      <c r="B495" s="227"/>
      <c r="C495" s="254"/>
      <c r="D495" s="254"/>
      <c r="E495" s="395"/>
    </row>
    <row r="496" spans="1:8">
      <c r="B496" s="121"/>
      <c r="C496" s="254"/>
      <c r="D496" s="254"/>
      <c r="E496" s="395"/>
    </row>
    <row r="497" spans="2:5">
      <c r="B497" s="227"/>
      <c r="C497" s="254"/>
      <c r="D497" s="254"/>
      <c r="E497" s="395"/>
    </row>
    <row r="498" spans="2:5">
      <c r="B498" s="119"/>
      <c r="C498" s="254"/>
      <c r="D498" s="254"/>
      <c r="E498" s="395"/>
    </row>
    <row r="499" spans="2:5">
      <c r="B499" s="119"/>
      <c r="C499" s="254"/>
      <c r="D499" s="254"/>
      <c r="E499" s="395"/>
    </row>
    <row r="500" spans="2:5">
      <c r="B500" s="121"/>
      <c r="C500" s="254"/>
      <c r="D500" s="254"/>
      <c r="E500" s="395"/>
    </row>
    <row r="501" spans="2:5">
      <c r="B501" s="121"/>
      <c r="C501" s="260"/>
      <c r="D501" s="260"/>
      <c r="E501" s="422"/>
    </row>
    <row r="502" spans="2:5">
      <c r="B502" s="222"/>
      <c r="C502" s="254"/>
      <c r="D502" s="254"/>
      <c r="E502" s="395"/>
    </row>
    <row r="503" spans="2:5">
      <c r="B503" s="121"/>
      <c r="C503" s="260"/>
      <c r="D503" s="260"/>
      <c r="E503" s="422"/>
    </row>
    <row r="504" spans="2:5">
      <c r="B504" s="235"/>
    </row>
    <row r="505" spans="2:5">
      <c r="B505" s="235"/>
    </row>
    <row r="506" spans="2:5">
      <c r="B506" s="235"/>
    </row>
    <row r="507" spans="2:5">
      <c r="B507" s="235"/>
    </row>
    <row r="508" spans="2:5">
      <c r="B508" s="235"/>
    </row>
    <row r="509" spans="2:5">
      <c r="B509" s="235"/>
    </row>
    <row r="510" spans="2:5">
      <c r="B510" s="235"/>
    </row>
    <row r="511" spans="2:5">
      <c r="B511" s="235"/>
    </row>
    <row r="512" spans="2:5">
      <c r="B512" s="235"/>
    </row>
    <row r="513" spans="2:2">
      <c r="B513" s="235"/>
    </row>
    <row r="514" spans="2:2">
      <c r="B514" s="235"/>
    </row>
    <row r="515" spans="2:2">
      <c r="B515" s="235"/>
    </row>
    <row r="516" spans="2:2">
      <c r="B516" s="235"/>
    </row>
    <row r="517" spans="2:2">
      <c r="B517" s="235"/>
    </row>
    <row r="518" spans="2:2">
      <c r="B518" s="235"/>
    </row>
    <row r="519" spans="2:2">
      <c r="B519" s="235"/>
    </row>
    <row r="520" spans="2:2">
      <c r="B520" s="235"/>
    </row>
    <row r="521" spans="2:2">
      <c r="B521" s="235"/>
    </row>
    <row r="522" spans="2:2">
      <c r="B522" s="235"/>
    </row>
    <row r="523" spans="2:2">
      <c r="B523" s="235"/>
    </row>
    <row r="524" spans="2:2">
      <c r="B524" s="235"/>
    </row>
    <row r="525" spans="2:2">
      <c r="B525" s="235"/>
    </row>
    <row r="526" spans="2:2">
      <c r="B526" s="235"/>
    </row>
    <row r="527" spans="2:2">
      <c r="B527" s="235"/>
    </row>
    <row r="528" spans="2:2">
      <c r="B528" s="235"/>
    </row>
    <row r="529" spans="1:8">
      <c r="B529" s="235"/>
    </row>
    <row r="530" spans="1:8">
      <c r="B530" s="235"/>
    </row>
    <row r="531" spans="1:8">
      <c r="B531" s="235"/>
    </row>
    <row r="532" spans="1:8">
      <c r="B532" s="235"/>
    </row>
    <row r="533" spans="1:8">
      <c r="B533" s="235"/>
    </row>
    <row r="534" spans="1:8">
      <c r="B534" s="235"/>
    </row>
    <row r="535" spans="1:8">
      <c r="B535" s="235"/>
    </row>
    <row r="536" spans="1:8">
      <c r="D536" s="154"/>
      <c r="E536" s="277"/>
      <c r="F536" s="278"/>
    </row>
    <row r="537" spans="1:8">
      <c r="D537" s="154"/>
      <c r="E537" s="277"/>
      <c r="F537" s="278"/>
    </row>
    <row r="538" spans="1:8">
      <c r="A538" s="229"/>
      <c r="B538" s="230"/>
      <c r="C538" s="229"/>
      <c r="D538" s="150"/>
      <c r="E538" s="272"/>
      <c r="F538" s="264"/>
    </row>
    <row r="539" spans="1:8">
      <c r="A539" s="232"/>
      <c r="B539" s="247" t="s">
        <v>1627</v>
      </c>
      <c r="C539" s="232"/>
      <c r="D539" s="151"/>
      <c r="E539" s="274"/>
      <c r="F539" s="266">
        <f>SUM(F490:F537)</f>
        <v>0</v>
      </c>
      <c r="H539" s="240"/>
    </row>
    <row r="540" spans="1:8">
      <c r="A540" s="242"/>
      <c r="B540" s="245"/>
    </row>
    <row r="541" spans="1:8">
      <c r="B541" s="235" t="s">
        <v>377</v>
      </c>
    </row>
    <row r="543" spans="1:8">
      <c r="B543" s="235" t="s">
        <v>379</v>
      </c>
    </row>
    <row r="544" spans="1:8">
      <c r="B544" s="235"/>
    </row>
    <row r="545" spans="1:41" s="233" customFormat="1">
      <c r="B545" s="235" t="s">
        <v>1720</v>
      </c>
      <c r="E545" s="262"/>
      <c r="F545" s="169"/>
      <c r="G545" s="231"/>
      <c r="H545" s="231"/>
      <c r="I545" s="231"/>
      <c r="J545" s="231"/>
      <c r="K545" s="231"/>
      <c r="L545" s="231"/>
      <c r="M545" s="231"/>
      <c r="N545" s="231"/>
      <c r="O545" s="231"/>
      <c r="P545" s="231"/>
      <c r="Q545" s="231"/>
      <c r="R545" s="231"/>
      <c r="S545" s="231"/>
      <c r="T545" s="231"/>
      <c r="U545" s="231"/>
      <c r="V545" s="231"/>
      <c r="W545" s="231"/>
      <c r="X545" s="231"/>
      <c r="Y545" s="231"/>
      <c r="Z545" s="231"/>
      <c r="AA545" s="231"/>
      <c r="AB545" s="231"/>
      <c r="AC545" s="231"/>
      <c r="AD545" s="231"/>
      <c r="AE545" s="231"/>
      <c r="AF545" s="231"/>
      <c r="AG545" s="231"/>
      <c r="AH545" s="231"/>
      <c r="AI545" s="231"/>
      <c r="AJ545" s="231"/>
      <c r="AK545" s="231"/>
      <c r="AL545" s="231"/>
      <c r="AM545" s="231"/>
      <c r="AN545" s="231"/>
      <c r="AO545" s="231"/>
    </row>
    <row r="546" spans="1:41" s="233" customFormat="1">
      <c r="B546" s="235"/>
      <c r="E546" s="262"/>
      <c r="F546" s="169"/>
      <c r="G546" s="231"/>
      <c r="H546" s="231"/>
      <c r="I546" s="231"/>
      <c r="J546" s="231"/>
      <c r="K546" s="231"/>
      <c r="L546" s="231"/>
      <c r="M546" s="231"/>
      <c r="N546" s="231"/>
      <c r="O546" s="231"/>
      <c r="P546" s="231"/>
      <c r="Q546" s="231"/>
      <c r="R546" s="231"/>
      <c r="S546" s="231"/>
      <c r="T546" s="231"/>
      <c r="U546" s="231"/>
      <c r="V546" s="231"/>
      <c r="W546" s="231"/>
      <c r="X546" s="231"/>
      <c r="Y546" s="231"/>
      <c r="Z546" s="231"/>
      <c r="AA546" s="231"/>
      <c r="AB546" s="231"/>
      <c r="AC546" s="231"/>
      <c r="AD546" s="231"/>
      <c r="AE546" s="231"/>
      <c r="AF546" s="231"/>
      <c r="AG546" s="231"/>
      <c r="AH546" s="231"/>
      <c r="AI546" s="231"/>
      <c r="AJ546" s="231"/>
      <c r="AK546" s="231"/>
      <c r="AL546" s="231"/>
      <c r="AM546" s="231"/>
      <c r="AN546" s="231"/>
      <c r="AO546" s="231"/>
    </row>
    <row r="547" spans="1:41" s="233" customFormat="1">
      <c r="B547" s="235" t="s">
        <v>1608</v>
      </c>
      <c r="E547" s="262"/>
      <c r="F547" s="169"/>
      <c r="G547" s="231"/>
      <c r="H547" s="231"/>
      <c r="I547" s="231"/>
      <c r="J547" s="231"/>
      <c r="K547" s="231"/>
      <c r="L547" s="231"/>
      <c r="M547" s="231"/>
      <c r="N547" s="231"/>
      <c r="O547" s="231"/>
      <c r="P547" s="231"/>
      <c r="Q547" s="231"/>
      <c r="R547" s="231"/>
      <c r="S547" s="231"/>
      <c r="T547" s="231"/>
      <c r="U547" s="231"/>
      <c r="V547" s="231"/>
      <c r="W547" s="231"/>
      <c r="X547" s="231"/>
      <c r="Y547" s="231"/>
      <c r="Z547" s="231"/>
      <c r="AA547" s="231"/>
      <c r="AB547" s="231"/>
      <c r="AC547" s="231"/>
      <c r="AD547" s="231"/>
      <c r="AE547" s="231"/>
      <c r="AF547" s="231"/>
      <c r="AG547" s="231"/>
      <c r="AH547" s="231"/>
      <c r="AI547" s="231"/>
      <c r="AJ547" s="231"/>
      <c r="AK547" s="231"/>
      <c r="AL547" s="231"/>
      <c r="AM547" s="231"/>
      <c r="AN547" s="231"/>
      <c r="AO547" s="231"/>
    </row>
    <row r="548" spans="1:41" s="233" customFormat="1">
      <c r="B548" s="465" t="s">
        <v>1609</v>
      </c>
      <c r="E548" s="262"/>
      <c r="F548" s="169"/>
      <c r="G548" s="231"/>
      <c r="H548" s="231"/>
      <c r="I548" s="231"/>
      <c r="J548" s="231"/>
      <c r="K548" s="231"/>
      <c r="L548" s="231"/>
      <c r="M548" s="231"/>
      <c r="N548" s="231"/>
      <c r="O548" s="231"/>
      <c r="P548" s="231"/>
      <c r="Q548" s="231"/>
      <c r="R548" s="231"/>
      <c r="S548" s="231"/>
      <c r="T548" s="231"/>
      <c r="U548" s="231"/>
      <c r="V548" s="231"/>
      <c r="W548" s="231"/>
      <c r="X548" s="231"/>
      <c r="Y548" s="231"/>
      <c r="Z548" s="231"/>
      <c r="AA548" s="231"/>
      <c r="AB548" s="231"/>
      <c r="AC548" s="231"/>
      <c r="AD548" s="231"/>
      <c r="AE548" s="231"/>
      <c r="AF548" s="231"/>
      <c r="AG548" s="231"/>
      <c r="AH548" s="231"/>
      <c r="AI548" s="231"/>
      <c r="AJ548" s="231"/>
      <c r="AK548" s="231"/>
      <c r="AL548" s="231"/>
      <c r="AM548" s="231"/>
      <c r="AN548" s="231"/>
      <c r="AO548" s="231"/>
    </row>
    <row r="549" spans="1:41" s="233" customFormat="1">
      <c r="B549" s="465" t="s">
        <v>1610</v>
      </c>
      <c r="E549" s="262"/>
      <c r="F549" s="169"/>
      <c r="G549" s="231"/>
      <c r="H549" s="231"/>
      <c r="I549" s="231"/>
      <c r="J549" s="231"/>
      <c r="K549" s="231"/>
      <c r="L549" s="231"/>
      <c r="M549" s="231"/>
      <c r="N549" s="231"/>
      <c r="O549" s="231"/>
      <c r="P549" s="231"/>
      <c r="Q549" s="231"/>
      <c r="R549" s="231"/>
      <c r="S549" s="231"/>
      <c r="T549" s="231"/>
      <c r="U549" s="231"/>
      <c r="V549" s="231"/>
      <c r="W549" s="231"/>
      <c r="X549" s="231"/>
      <c r="Y549" s="231"/>
      <c r="Z549" s="231"/>
      <c r="AA549" s="231"/>
      <c r="AB549" s="231"/>
      <c r="AC549" s="231"/>
      <c r="AD549" s="231"/>
      <c r="AE549" s="231"/>
      <c r="AF549" s="231"/>
      <c r="AG549" s="231"/>
      <c r="AH549" s="231"/>
      <c r="AI549" s="231"/>
      <c r="AJ549" s="231"/>
      <c r="AK549" s="231"/>
      <c r="AL549" s="231"/>
      <c r="AM549" s="231"/>
      <c r="AN549" s="231"/>
      <c r="AO549" s="231"/>
    </row>
    <row r="550" spans="1:41" s="233" customFormat="1" ht="25.5">
      <c r="B550" s="465" t="s">
        <v>1611</v>
      </c>
      <c r="E550" s="262"/>
      <c r="F550" s="169"/>
      <c r="G550" s="231"/>
      <c r="H550" s="231"/>
      <c r="I550" s="231"/>
      <c r="J550" s="231"/>
      <c r="K550" s="231"/>
      <c r="L550" s="231"/>
      <c r="M550" s="231"/>
      <c r="N550" s="231"/>
      <c r="O550" s="231"/>
      <c r="P550" s="231"/>
      <c r="Q550" s="231"/>
      <c r="R550" s="231"/>
      <c r="S550" s="231"/>
      <c r="T550" s="231"/>
      <c r="U550" s="231"/>
      <c r="V550" s="231"/>
      <c r="W550" s="231"/>
      <c r="X550" s="231"/>
      <c r="Y550" s="231"/>
      <c r="Z550" s="231"/>
      <c r="AA550" s="231"/>
      <c r="AB550" s="231"/>
      <c r="AC550" s="231"/>
      <c r="AD550" s="231"/>
      <c r="AE550" s="231"/>
      <c r="AF550" s="231"/>
      <c r="AG550" s="231"/>
      <c r="AH550" s="231"/>
      <c r="AI550" s="231"/>
      <c r="AJ550" s="231"/>
      <c r="AK550" s="231"/>
      <c r="AL550" s="231"/>
      <c r="AM550" s="231"/>
      <c r="AN550" s="231"/>
      <c r="AO550" s="231"/>
    </row>
    <row r="551" spans="1:41" s="233" customFormat="1" ht="25.5">
      <c r="B551" s="465" t="s">
        <v>1612</v>
      </c>
      <c r="E551" s="262"/>
      <c r="F551" s="169"/>
      <c r="G551" s="231"/>
      <c r="H551" s="231"/>
      <c r="I551" s="231"/>
      <c r="J551" s="231"/>
      <c r="K551" s="231"/>
      <c r="L551" s="231"/>
      <c r="M551" s="231"/>
      <c r="N551" s="231"/>
      <c r="O551" s="231"/>
      <c r="P551" s="231"/>
      <c r="Q551" s="231"/>
      <c r="R551" s="231"/>
      <c r="S551" s="231"/>
      <c r="T551" s="231"/>
      <c r="U551" s="231"/>
      <c r="V551" s="231"/>
      <c r="W551" s="231"/>
      <c r="X551" s="231"/>
      <c r="Y551" s="231"/>
      <c r="Z551" s="231"/>
      <c r="AA551" s="231"/>
      <c r="AB551" s="231"/>
      <c r="AC551" s="231"/>
      <c r="AD551" s="231"/>
      <c r="AE551" s="231"/>
      <c r="AF551" s="231"/>
      <c r="AG551" s="231"/>
      <c r="AH551" s="231"/>
      <c r="AI551" s="231"/>
      <c r="AJ551" s="231"/>
      <c r="AK551" s="231"/>
      <c r="AL551" s="231"/>
      <c r="AM551" s="231"/>
      <c r="AN551" s="231"/>
      <c r="AO551" s="231"/>
    </row>
    <row r="552" spans="1:41" s="233" customFormat="1" ht="38.25">
      <c r="B552" s="465" t="s">
        <v>1613</v>
      </c>
      <c r="E552" s="262"/>
      <c r="F552" s="169"/>
      <c r="G552" s="231"/>
      <c r="H552" s="231"/>
      <c r="I552" s="231"/>
      <c r="J552" s="231"/>
      <c r="K552" s="231"/>
      <c r="L552" s="231"/>
      <c r="M552" s="231"/>
      <c r="N552" s="231"/>
      <c r="O552" s="231"/>
      <c r="P552" s="231"/>
      <c r="Q552" s="231"/>
      <c r="R552" s="231"/>
      <c r="S552" s="231"/>
      <c r="T552" s="231"/>
      <c r="U552" s="231"/>
      <c r="V552" s="231"/>
      <c r="W552" s="231"/>
      <c r="X552" s="231"/>
      <c r="Y552" s="231"/>
      <c r="Z552" s="231"/>
      <c r="AA552" s="231"/>
      <c r="AB552" s="231"/>
      <c r="AC552" s="231"/>
      <c r="AD552" s="231"/>
      <c r="AE552" s="231"/>
      <c r="AF552" s="231"/>
      <c r="AG552" s="231"/>
      <c r="AH552" s="231"/>
      <c r="AI552" s="231"/>
      <c r="AJ552" s="231"/>
      <c r="AK552" s="231"/>
      <c r="AL552" s="231"/>
      <c r="AM552" s="231"/>
      <c r="AN552" s="231"/>
      <c r="AO552" s="231"/>
    </row>
    <row r="553" spans="1:41" s="233" customFormat="1" ht="25.5">
      <c r="B553" s="465" t="s">
        <v>1614</v>
      </c>
      <c r="E553" s="262"/>
      <c r="F553" s="169"/>
      <c r="G553" s="231"/>
      <c r="H553" s="231"/>
      <c r="I553" s="231"/>
      <c r="J553" s="231"/>
      <c r="K553" s="231"/>
      <c r="L553" s="231"/>
      <c r="M553" s="231"/>
      <c r="N553" s="231"/>
      <c r="O553" s="231"/>
      <c r="P553" s="231"/>
      <c r="Q553" s="231"/>
      <c r="R553" s="231"/>
      <c r="S553" s="231"/>
      <c r="T553" s="231"/>
      <c r="U553" s="231"/>
      <c r="V553" s="231"/>
      <c r="W553" s="231"/>
      <c r="X553" s="231"/>
      <c r="Y553" s="231"/>
      <c r="Z553" s="231"/>
      <c r="AA553" s="231"/>
      <c r="AB553" s="231"/>
      <c r="AC553" s="231"/>
      <c r="AD553" s="231"/>
      <c r="AE553" s="231"/>
      <c r="AF553" s="231"/>
      <c r="AG553" s="231"/>
      <c r="AH553" s="231"/>
      <c r="AI553" s="231"/>
      <c r="AJ553" s="231"/>
      <c r="AK553" s="231"/>
      <c r="AL553" s="231"/>
      <c r="AM553" s="231"/>
      <c r="AN553" s="231"/>
      <c r="AO553" s="231"/>
    </row>
    <row r="554" spans="1:41" s="233" customFormat="1">
      <c r="B554" s="465" t="s">
        <v>1615</v>
      </c>
      <c r="E554" s="262"/>
      <c r="F554" s="169"/>
      <c r="G554" s="231"/>
      <c r="H554" s="231"/>
      <c r="I554" s="231"/>
      <c r="J554" s="231"/>
      <c r="K554" s="231"/>
      <c r="L554" s="231"/>
      <c r="M554" s="231"/>
      <c r="N554" s="231"/>
      <c r="O554" s="231"/>
      <c r="P554" s="231"/>
      <c r="Q554" s="231"/>
      <c r="R554" s="231"/>
      <c r="S554" s="231"/>
      <c r="T554" s="231"/>
      <c r="U554" s="231"/>
      <c r="V554" s="231"/>
      <c r="W554" s="231"/>
      <c r="X554" s="231"/>
      <c r="Y554" s="231"/>
      <c r="Z554" s="231"/>
      <c r="AA554" s="231"/>
      <c r="AB554" s="231"/>
      <c r="AC554" s="231"/>
      <c r="AD554" s="231"/>
      <c r="AE554" s="231"/>
      <c r="AF554" s="231"/>
      <c r="AG554" s="231"/>
      <c r="AH554" s="231"/>
      <c r="AI554" s="231"/>
      <c r="AJ554" s="231"/>
      <c r="AK554" s="231"/>
      <c r="AL554" s="231"/>
      <c r="AM554" s="231"/>
      <c r="AN554" s="231"/>
      <c r="AO554" s="231"/>
    </row>
    <row r="555" spans="1:41" s="233" customFormat="1">
      <c r="B555" s="465"/>
      <c r="E555" s="262"/>
      <c r="F555" s="169"/>
      <c r="G555" s="231"/>
      <c r="H555" s="231"/>
      <c r="I555" s="231"/>
      <c r="J555" s="231"/>
      <c r="K555" s="231"/>
      <c r="L555" s="231"/>
      <c r="M555" s="231"/>
      <c r="N555" s="231"/>
      <c r="O555" s="231"/>
      <c r="P555" s="231"/>
      <c r="Q555" s="231"/>
      <c r="R555" s="231"/>
      <c r="S555" s="231"/>
      <c r="T555" s="231"/>
      <c r="U555" s="231"/>
      <c r="V555" s="231"/>
      <c r="W555" s="231"/>
      <c r="X555" s="231"/>
      <c r="Y555" s="231"/>
      <c r="Z555" s="231"/>
      <c r="AA555" s="231"/>
      <c r="AB555" s="231"/>
      <c r="AC555" s="231"/>
      <c r="AD555" s="231"/>
      <c r="AE555" s="231"/>
      <c r="AF555" s="231"/>
      <c r="AG555" s="231"/>
      <c r="AH555" s="231"/>
      <c r="AI555" s="231"/>
      <c r="AJ555" s="231"/>
      <c r="AK555" s="231"/>
      <c r="AL555" s="231"/>
      <c r="AM555" s="231"/>
      <c r="AN555" s="231"/>
      <c r="AO555" s="231"/>
    </row>
    <row r="556" spans="1:41" s="233" customFormat="1" ht="140.25">
      <c r="B556" s="235" t="s">
        <v>1939</v>
      </c>
      <c r="E556" s="262"/>
      <c r="F556" s="169"/>
      <c r="G556" s="231"/>
      <c r="H556" s="231"/>
      <c r="I556" s="231"/>
      <c r="J556" s="231"/>
      <c r="K556" s="231"/>
      <c r="L556" s="231"/>
      <c r="M556" s="231"/>
      <c r="N556" s="231"/>
      <c r="O556" s="231"/>
      <c r="P556" s="231"/>
      <c r="Q556" s="231"/>
      <c r="R556" s="231"/>
      <c r="S556" s="231"/>
      <c r="T556" s="231"/>
      <c r="U556" s="231"/>
      <c r="V556" s="231"/>
      <c r="W556" s="231"/>
      <c r="X556" s="231"/>
      <c r="Y556" s="231"/>
      <c r="Z556" s="231"/>
      <c r="AA556" s="231"/>
      <c r="AB556" s="231"/>
      <c r="AC556" s="231"/>
      <c r="AD556" s="231"/>
      <c r="AE556" s="231"/>
      <c r="AF556" s="231"/>
      <c r="AG556" s="231"/>
      <c r="AH556" s="231"/>
      <c r="AI556" s="231"/>
      <c r="AJ556" s="231"/>
      <c r="AK556" s="231"/>
      <c r="AL556" s="231"/>
      <c r="AM556" s="231"/>
      <c r="AN556" s="231"/>
      <c r="AO556" s="231"/>
    </row>
    <row r="557" spans="1:41" s="233" customFormat="1">
      <c r="B557" s="235"/>
      <c r="E557" s="262"/>
      <c r="F557" s="169"/>
      <c r="G557" s="231"/>
      <c r="H557" s="231"/>
      <c r="I557" s="231"/>
      <c r="J557" s="231"/>
      <c r="K557" s="231"/>
      <c r="L557" s="231"/>
      <c r="M557" s="231"/>
      <c r="N557" s="231"/>
      <c r="O557" s="231"/>
      <c r="P557" s="231"/>
      <c r="Q557" s="231"/>
      <c r="R557" s="231"/>
      <c r="S557" s="231"/>
      <c r="T557" s="231"/>
      <c r="U557" s="231"/>
      <c r="V557" s="231"/>
      <c r="W557" s="231"/>
      <c r="X557" s="231"/>
      <c r="Y557" s="231"/>
      <c r="Z557" s="231"/>
      <c r="AA557" s="231"/>
      <c r="AB557" s="231"/>
      <c r="AC557" s="231"/>
      <c r="AD557" s="231"/>
      <c r="AE557" s="231"/>
      <c r="AF557" s="231"/>
      <c r="AG557" s="231"/>
      <c r="AH557" s="231"/>
      <c r="AI557" s="231"/>
      <c r="AJ557" s="231"/>
      <c r="AK557" s="231"/>
      <c r="AL557" s="231"/>
      <c r="AM557" s="231"/>
      <c r="AN557" s="231"/>
      <c r="AO557" s="231"/>
    </row>
    <row r="558" spans="1:41" s="233" customFormat="1">
      <c r="B558" s="466" t="s">
        <v>1931</v>
      </c>
      <c r="E558" s="262"/>
      <c r="F558" s="169"/>
      <c r="G558" s="231"/>
      <c r="H558" s="231"/>
      <c r="I558" s="231"/>
      <c r="J558" s="231"/>
      <c r="K558" s="231"/>
      <c r="L558" s="231"/>
      <c r="M558" s="231"/>
      <c r="N558" s="231"/>
      <c r="O558" s="231"/>
      <c r="P558" s="231"/>
      <c r="Q558" s="231"/>
      <c r="R558" s="231"/>
      <c r="S558" s="231"/>
      <c r="T558" s="231"/>
      <c r="U558" s="231"/>
      <c r="V558" s="231"/>
      <c r="W558" s="231"/>
      <c r="X558" s="231"/>
      <c r="Y558" s="231"/>
      <c r="Z558" s="231"/>
      <c r="AA558" s="231"/>
      <c r="AB558" s="231"/>
      <c r="AC558" s="231"/>
      <c r="AD558" s="231"/>
      <c r="AE558" s="231"/>
      <c r="AF558" s="231"/>
      <c r="AG558" s="231"/>
      <c r="AH558" s="231"/>
      <c r="AI558" s="231"/>
      <c r="AJ558" s="231"/>
      <c r="AK558" s="231"/>
      <c r="AL558" s="231"/>
      <c r="AM558" s="231"/>
      <c r="AN558" s="231"/>
      <c r="AO558" s="231"/>
    </row>
    <row r="560" spans="1:41">
      <c r="A560" s="233">
        <v>5.0999999999999996</v>
      </c>
      <c r="B560" s="234" t="s">
        <v>1933</v>
      </c>
      <c r="C560" s="242" t="s">
        <v>6</v>
      </c>
      <c r="D560" s="242">
        <v>27</v>
      </c>
      <c r="F560" s="169">
        <f>D560*E560</f>
        <v>0</v>
      </c>
    </row>
    <row r="561" spans="1:25" s="221" customFormat="1">
      <c r="A561" s="242"/>
      <c r="B561" s="245"/>
      <c r="C561" s="233"/>
      <c r="D561" s="233"/>
      <c r="E561" s="262"/>
      <c r="F561" s="169"/>
      <c r="G561" s="251"/>
      <c r="H561" s="148"/>
      <c r="I561" s="148"/>
      <c r="J561" s="148"/>
      <c r="K561" s="148"/>
      <c r="L561" s="148"/>
      <c r="M561" s="148"/>
      <c r="N561" s="148"/>
      <c r="O561" s="148"/>
      <c r="P561" s="148"/>
      <c r="Q561" s="148"/>
      <c r="R561" s="148"/>
      <c r="S561" s="148"/>
      <c r="T561" s="148"/>
      <c r="U561" s="148"/>
      <c r="V561" s="148"/>
      <c r="W561" s="148"/>
      <c r="X561" s="148"/>
      <c r="Y561" s="253"/>
    </row>
    <row r="562" spans="1:25" s="221" customFormat="1">
      <c r="A562" s="242"/>
      <c r="B562" s="245"/>
      <c r="C562" s="233"/>
      <c r="D562" s="233"/>
      <c r="E562" s="262"/>
      <c r="F562" s="169"/>
      <c r="G562" s="251"/>
      <c r="H562" s="148"/>
      <c r="I562" s="148"/>
      <c r="J562" s="148"/>
      <c r="K562" s="148"/>
      <c r="L562" s="148"/>
      <c r="M562" s="148"/>
      <c r="N562" s="148"/>
      <c r="O562" s="148"/>
      <c r="P562" s="148"/>
      <c r="Q562" s="148"/>
      <c r="R562" s="148"/>
      <c r="S562" s="148"/>
      <c r="T562" s="148"/>
      <c r="U562" s="148"/>
      <c r="V562" s="148"/>
      <c r="W562" s="148"/>
      <c r="X562" s="148"/>
      <c r="Y562" s="253"/>
    </row>
    <row r="563" spans="1:25" s="221" customFormat="1">
      <c r="A563" s="242"/>
      <c r="B563" s="245"/>
      <c r="C563" s="233"/>
      <c r="D563" s="233"/>
      <c r="E563" s="262"/>
      <c r="F563" s="169"/>
      <c r="G563" s="251"/>
      <c r="H563" s="148"/>
      <c r="I563" s="148"/>
      <c r="J563" s="148"/>
      <c r="K563" s="148"/>
      <c r="L563" s="148"/>
      <c r="M563" s="148"/>
      <c r="N563" s="148"/>
      <c r="O563" s="148"/>
      <c r="P563" s="148"/>
      <c r="Q563" s="148"/>
      <c r="R563" s="148"/>
      <c r="S563" s="148"/>
      <c r="T563" s="148"/>
      <c r="U563" s="148"/>
      <c r="V563" s="148"/>
      <c r="W563" s="148"/>
      <c r="X563" s="148"/>
      <c r="Y563" s="253"/>
    </row>
    <row r="564" spans="1:25" s="221" customFormat="1">
      <c r="A564" s="242"/>
      <c r="B564" s="245"/>
      <c r="C564" s="233"/>
      <c r="D564" s="233"/>
      <c r="E564" s="262"/>
      <c r="F564" s="169"/>
      <c r="G564" s="251"/>
      <c r="H564" s="148"/>
      <c r="I564" s="148"/>
      <c r="J564" s="148"/>
      <c r="K564" s="148"/>
      <c r="L564" s="148"/>
      <c r="M564" s="148"/>
      <c r="N564" s="148"/>
      <c r="O564" s="148"/>
      <c r="P564" s="148"/>
      <c r="Q564" s="148"/>
      <c r="R564" s="148"/>
      <c r="S564" s="148"/>
      <c r="T564" s="148"/>
      <c r="U564" s="148"/>
      <c r="V564" s="148"/>
      <c r="W564" s="148"/>
      <c r="X564" s="148"/>
      <c r="Y564" s="253"/>
    </row>
    <row r="565" spans="1:25" s="221" customFormat="1">
      <c r="A565" s="242"/>
      <c r="B565" s="245"/>
      <c r="C565" s="233"/>
      <c r="D565" s="233"/>
      <c r="E565" s="262"/>
      <c r="F565" s="169"/>
      <c r="G565" s="251"/>
      <c r="H565" s="148"/>
      <c r="I565" s="148"/>
      <c r="J565" s="148"/>
      <c r="K565" s="148"/>
      <c r="L565" s="148"/>
      <c r="M565" s="148"/>
      <c r="N565" s="148"/>
      <c r="O565" s="148"/>
      <c r="P565" s="148"/>
      <c r="Q565" s="148"/>
      <c r="R565" s="148"/>
      <c r="S565" s="148"/>
      <c r="T565" s="148"/>
      <c r="U565" s="148"/>
      <c r="V565" s="148"/>
      <c r="W565" s="148"/>
      <c r="X565" s="148"/>
      <c r="Y565" s="253"/>
    </row>
    <row r="566" spans="1:25" s="221" customFormat="1">
      <c r="A566" s="242"/>
      <c r="B566" s="245"/>
      <c r="C566" s="233"/>
      <c r="D566" s="233"/>
      <c r="E566" s="262"/>
      <c r="F566" s="169"/>
      <c r="G566" s="251"/>
      <c r="H566" s="148"/>
      <c r="I566" s="148"/>
      <c r="J566" s="148"/>
      <c r="K566" s="148"/>
      <c r="L566" s="148"/>
      <c r="M566" s="148"/>
      <c r="N566" s="148"/>
      <c r="O566" s="148"/>
      <c r="P566" s="148"/>
      <c r="Q566" s="148"/>
      <c r="R566" s="148"/>
      <c r="S566" s="148"/>
      <c r="T566" s="148"/>
      <c r="U566" s="148"/>
      <c r="V566" s="148"/>
      <c r="W566" s="148"/>
      <c r="X566" s="148"/>
      <c r="Y566" s="253"/>
    </row>
    <row r="567" spans="1:25" s="221" customFormat="1">
      <c r="A567" s="242"/>
      <c r="B567" s="245"/>
      <c r="C567" s="233"/>
      <c r="D567" s="233"/>
      <c r="E567" s="262"/>
      <c r="F567" s="169"/>
      <c r="G567" s="251"/>
      <c r="H567" s="148"/>
      <c r="I567" s="148"/>
      <c r="J567" s="148"/>
      <c r="K567" s="148"/>
      <c r="L567" s="148"/>
      <c r="M567" s="148"/>
      <c r="N567" s="148"/>
      <c r="O567" s="148"/>
      <c r="P567" s="148"/>
      <c r="Q567" s="148"/>
      <c r="R567" s="148"/>
      <c r="S567" s="148"/>
      <c r="T567" s="148"/>
      <c r="U567" s="148"/>
      <c r="V567" s="148"/>
      <c r="W567" s="148"/>
      <c r="X567" s="148"/>
      <c r="Y567" s="253"/>
    </row>
    <row r="568" spans="1:25" s="221" customFormat="1">
      <c r="A568" s="242"/>
      <c r="B568" s="245"/>
      <c r="C568" s="233"/>
      <c r="D568" s="233"/>
      <c r="E568" s="262"/>
      <c r="F568" s="169"/>
      <c r="G568" s="251"/>
      <c r="H568" s="148"/>
      <c r="I568" s="148"/>
      <c r="J568" s="148"/>
      <c r="K568" s="148"/>
      <c r="L568" s="148"/>
      <c r="M568" s="148"/>
      <c r="N568" s="148"/>
      <c r="O568" s="148"/>
      <c r="P568" s="148"/>
      <c r="Q568" s="148"/>
      <c r="R568" s="148"/>
      <c r="S568" s="148"/>
      <c r="T568" s="148"/>
      <c r="U568" s="148"/>
      <c r="V568" s="148"/>
      <c r="W568" s="148"/>
      <c r="X568" s="148"/>
      <c r="Y568" s="253"/>
    </row>
    <row r="569" spans="1:25" s="221" customFormat="1">
      <c r="A569" s="242"/>
      <c r="B569" s="245"/>
      <c r="C569" s="233"/>
      <c r="D569" s="233"/>
      <c r="E569" s="262"/>
      <c r="F569" s="169"/>
      <c r="G569" s="251"/>
      <c r="H569" s="148"/>
      <c r="I569" s="148"/>
      <c r="J569" s="148"/>
      <c r="K569" s="148"/>
      <c r="L569" s="148"/>
      <c r="M569" s="148"/>
      <c r="N569" s="148"/>
      <c r="O569" s="148"/>
      <c r="P569" s="148"/>
      <c r="Q569" s="148"/>
      <c r="R569" s="148"/>
      <c r="S569" s="148"/>
      <c r="T569" s="148"/>
      <c r="U569" s="148"/>
      <c r="V569" s="148"/>
      <c r="W569" s="148"/>
      <c r="X569" s="148"/>
      <c r="Y569" s="253"/>
    </row>
    <row r="570" spans="1:25" s="221" customFormat="1">
      <c r="A570" s="242"/>
      <c r="B570" s="245"/>
      <c r="C570" s="233"/>
      <c r="D570" s="233"/>
      <c r="E570" s="262"/>
      <c r="F570" s="169"/>
      <c r="G570" s="251"/>
      <c r="H570" s="148"/>
      <c r="I570" s="148"/>
      <c r="J570" s="148"/>
      <c r="K570" s="148"/>
      <c r="L570" s="148"/>
      <c r="M570" s="148"/>
      <c r="N570" s="148"/>
      <c r="O570" s="148"/>
      <c r="P570" s="148"/>
      <c r="Q570" s="148"/>
      <c r="R570" s="148"/>
      <c r="S570" s="148"/>
      <c r="T570" s="148"/>
      <c r="U570" s="148"/>
      <c r="V570" s="148"/>
      <c r="W570" s="148"/>
      <c r="X570" s="148"/>
      <c r="Y570" s="253"/>
    </row>
    <row r="571" spans="1:25" s="221" customFormat="1">
      <c r="A571" s="242"/>
      <c r="B571" s="245"/>
      <c r="C571" s="233"/>
      <c r="D571" s="233"/>
      <c r="E571" s="262"/>
      <c r="F571" s="169"/>
      <c r="G571" s="251"/>
      <c r="H571" s="148"/>
      <c r="I571" s="148"/>
      <c r="J571" s="148"/>
      <c r="K571" s="148"/>
      <c r="L571" s="148"/>
      <c r="M571" s="148"/>
      <c r="N571" s="148"/>
      <c r="O571" s="148"/>
      <c r="P571" s="148"/>
      <c r="Q571" s="148"/>
      <c r="R571" s="148"/>
      <c r="S571" s="148"/>
      <c r="T571" s="148"/>
      <c r="U571" s="148"/>
      <c r="V571" s="148"/>
      <c r="W571" s="148"/>
      <c r="X571" s="148"/>
      <c r="Y571" s="253"/>
    </row>
    <row r="572" spans="1:25" s="221" customFormat="1">
      <c r="A572" s="242"/>
      <c r="B572" s="245"/>
      <c r="C572" s="233"/>
      <c r="D572" s="233"/>
      <c r="E572" s="262"/>
      <c r="F572" s="169"/>
      <c r="G572" s="251"/>
      <c r="H572" s="148"/>
      <c r="I572" s="148"/>
      <c r="J572" s="148"/>
      <c r="K572" s="148"/>
      <c r="L572" s="148"/>
      <c r="M572" s="148"/>
      <c r="N572" s="148"/>
      <c r="O572" s="148"/>
      <c r="P572" s="148"/>
      <c r="Q572" s="148"/>
      <c r="R572" s="148"/>
      <c r="S572" s="148"/>
      <c r="T572" s="148"/>
      <c r="U572" s="148"/>
      <c r="V572" s="148"/>
      <c r="W572" s="148"/>
      <c r="X572" s="148"/>
      <c r="Y572" s="253"/>
    </row>
    <row r="573" spans="1:25" s="221" customFormat="1">
      <c r="A573" s="242"/>
      <c r="B573" s="245"/>
      <c r="C573" s="233"/>
      <c r="D573" s="233"/>
      <c r="E573" s="262"/>
      <c r="F573" s="169"/>
      <c r="G573" s="251"/>
      <c r="H573" s="148"/>
      <c r="I573" s="148"/>
      <c r="J573" s="148"/>
      <c r="K573" s="148"/>
      <c r="L573" s="148"/>
      <c r="M573" s="148"/>
      <c r="N573" s="148"/>
      <c r="O573" s="148"/>
      <c r="P573" s="148"/>
      <c r="Q573" s="148"/>
      <c r="R573" s="148"/>
      <c r="S573" s="148"/>
      <c r="T573" s="148"/>
      <c r="U573" s="148"/>
      <c r="V573" s="148"/>
      <c r="W573" s="148"/>
      <c r="X573" s="148"/>
      <c r="Y573" s="253"/>
    </row>
    <row r="574" spans="1:25" s="221" customFormat="1">
      <c r="A574" s="242"/>
      <c r="B574" s="245"/>
      <c r="C574" s="233"/>
      <c r="D574" s="233"/>
      <c r="E574" s="262"/>
      <c r="F574" s="169"/>
      <c r="G574" s="251"/>
      <c r="H574" s="148"/>
      <c r="I574" s="148"/>
      <c r="J574" s="148"/>
      <c r="K574" s="148"/>
      <c r="L574" s="148"/>
      <c r="M574" s="148"/>
      <c r="N574" s="148"/>
      <c r="O574" s="148"/>
      <c r="P574" s="148"/>
      <c r="Q574" s="148"/>
      <c r="R574" s="148"/>
      <c r="S574" s="148"/>
      <c r="T574" s="148"/>
      <c r="U574" s="148"/>
      <c r="V574" s="148"/>
      <c r="W574" s="148"/>
      <c r="X574" s="148"/>
      <c r="Y574" s="253"/>
    </row>
    <row r="575" spans="1:25">
      <c r="A575" s="242"/>
      <c r="B575" s="245"/>
      <c r="G575" s="252"/>
    </row>
    <row r="576" spans="1:25">
      <c r="A576" s="229"/>
      <c r="B576" s="230"/>
      <c r="C576" s="229"/>
      <c r="D576" s="150"/>
      <c r="E576" s="272"/>
      <c r="F576" s="264"/>
    </row>
    <row r="577" spans="1:8">
      <c r="A577" s="232"/>
      <c r="B577" s="247" t="s">
        <v>1632</v>
      </c>
      <c r="C577" s="232"/>
      <c r="D577" s="151"/>
      <c r="E577" s="274"/>
      <c r="F577" s="266">
        <f>SUM(F542:F575)</f>
        <v>0</v>
      </c>
      <c r="H577" s="240"/>
    </row>
    <row r="578" spans="1:8">
      <c r="A578" s="242"/>
      <c r="B578" s="245"/>
    </row>
    <row r="579" spans="1:8">
      <c r="B579" s="235" t="s">
        <v>414</v>
      </c>
    </row>
    <row r="580" spans="1:8">
      <c r="B580" s="235"/>
    </row>
    <row r="581" spans="1:8">
      <c r="B581" s="235" t="s">
        <v>416</v>
      </c>
    </row>
    <row r="583" spans="1:8" ht="63.75">
      <c r="B583" s="235" t="s">
        <v>418</v>
      </c>
    </row>
    <row r="585" spans="1:8" ht="51">
      <c r="B585" s="235" t="s">
        <v>420</v>
      </c>
    </row>
    <row r="586" spans="1:8">
      <c r="B586" s="235"/>
      <c r="C586" s="244"/>
      <c r="D586" s="244"/>
      <c r="E586" s="267"/>
    </row>
    <row r="587" spans="1:8">
      <c r="A587" s="233" t="s">
        <v>1794</v>
      </c>
      <c r="B587" s="234" t="s">
        <v>422</v>
      </c>
      <c r="C587" s="242" t="s">
        <v>423</v>
      </c>
      <c r="D587" s="242">
        <v>5</v>
      </c>
      <c r="F587" s="169">
        <f>D587*E587</f>
        <v>0</v>
      </c>
    </row>
    <row r="588" spans="1:8">
      <c r="A588" s="242"/>
      <c r="B588" s="245"/>
    </row>
    <row r="589" spans="1:8">
      <c r="A589" s="233">
        <v>10.199999999999999</v>
      </c>
      <c r="B589" s="234" t="s">
        <v>427</v>
      </c>
      <c r="C589" s="242" t="s">
        <v>423</v>
      </c>
      <c r="D589" s="242">
        <v>5</v>
      </c>
      <c r="F589" s="169">
        <f>D589*E589</f>
        <v>0</v>
      </c>
    </row>
    <row r="590" spans="1:8">
      <c r="A590" s="242"/>
      <c r="B590" s="246"/>
    </row>
    <row r="591" spans="1:8">
      <c r="B591" s="235" t="s">
        <v>1826</v>
      </c>
    </row>
    <row r="593" spans="1:6">
      <c r="A593" s="233" t="e">
        <f>#REF!+0.1</f>
        <v>#REF!</v>
      </c>
      <c r="B593" s="234" t="s">
        <v>1809</v>
      </c>
      <c r="C593" s="242" t="s">
        <v>122</v>
      </c>
      <c r="D593" s="242">
        <v>2</v>
      </c>
      <c r="F593" s="169">
        <f>D593*E593</f>
        <v>0</v>
      </c>
    </row>
    <row r="594" spans="1:6">
      <c r="A594" s="242"/>
      <c r="B594" s="245"/>
    </row>
    <row r="595" spans="1:6">
      <c r="A595" s="242"/>
      <c r="B595" s="245"/>
    </row>
    <row r="596" spans="1:6">
      <c r="A596" s="242"/>
      <c r="B596" s="245"/>
    </row>
    <row r="597" spans="1:6">
      <c r="A597" s="242"/>
      <c r="B597" s="245"/>
    </row>
    <row r="598" spans="1:6">
      <c r="A598" s="242"/>
      <c r="B598" s="245"/>
    </row>
    <row r="599" spans="1:6">
      <c r="A599" s="242"/>
      <c r="B599" s="245"/>
    </row>
    <row r="600" spans="1:6">
      <c r="A600" s="242"/>
      <c r="B600" s="245"/>
    </row>
    <row r="601" spans="1:6">
      <c r="A601" s="242"/>
      <c r="B601" s="245"/>
    </row>
    <row r="602" spans="1:6">
      <c r="A602" s="242"/>
      <c r="B602" s="245"/>
    </row>
    <row r="603" spans="1:6">
      <c r="A603" s="242"/>
      <c r="B603" s="245"/>
    </row>
    <row r="604" spans="1:6">
      <c r="A604" s="242"/>
      <c r="B604" s="245"/>
    </row>
    <row r="605" spans="1:6">
      <c r="A605" s="242"/>
      <c r="B605" s="245"/>
    </row>
    <row r="606" spans="1:6">
      <c r="A606" s="242"/>
      <c r="B606" s="245"/>
    </row>
    <row r="607" spans="1:6">
      <c r="A607" s="242"/>
      <c r="B607" s="245"/>
    </row>
    <row r="608" spans="1:6">
      <c r="A608" s="242"/>
      <c r="B608" s="245"/>
    </row>
    <row r="609" spans="1:2">
      <c r="A609" s="242"/>
      <c r="B609" s="245"/>
    </row>
    <row r="610" spans="1:2">
      <c r="A610" s="242"/>
      <c r="B610" s="245"/>
    </row>
    <row r="611" spans="1:2">
      <c r="A611" s="242"/>
      <c r="B611" s="245"/>
    </row>
    <row r="612" spans="1:2">
      <c r="A612" s="242"/>
      <c r="B612" s="245"/>
    </row>
    <row r="613" spans="1:2">
      <c r="A613" s="242"/>
      <c r="B613" s="245"/>
    </row>
    <row r="614" spans="1:2">
      <c r="A614" s="242"/>
      <c r="B614" s="245"/>
    </row>
    <row r="615" spans="1:2">
      <c r="A615" s="242"/>
      <c r="B615" s="245"/>
    </row>
    <row r="616" spans="1:2">
      <c r="A616" s="242"/>
      <c r="B616" s="245"/>
    </row>
    <row r="617" spans="1:2">
      <c r="A617" s="242"/>
      <c r="B617" s="245"/>
    </row>
    <row r="618" spans="1:2">
      <c r="A618" s="242"/>
      <c r="B618" s="245"/>
    </row>
    <row r="619" spans="1:2">
      <c r="A619" s="242"/>
      <c r="B619" s="245"/>
    </row>
    <row r="620" spans="1:2">
      <c r="A620" s="242"/>
      <c r="B620" s="245"/>
    </row>
    <row r="621" spans="1:2">
      <c r="A621" s="242"/>
      <c r="B621" s="245"/>
    </row>
    <row r="622" spans="1:2">
      <c r="A622" s="242"/>
      <c r="B622" s="245"/>
    </row>
    <row r="623" spans="1:2">
      <c r="A623" s="242"/>
      <c r="B623" s="245"/>
    </row>
    <row r="624" spans="1:2">
      <c r="A624" s="242"/>
      <c r="B624" s="245"/>
    </row>
    <row r="625" spans="1:6">
      <c r="A625" s="242"/>
      <c r="B625" s="245"/>
    </row>
    <row r="626" spans="1:6">
      <c r="A626" s="242"/>
      <c r="B626" s="245"/>
    </row>
    <row r="627" spans="1:6" s="237" customFormat="1">
      <c r="A627" s="229"/>
      <c r="B627" s="230"/>
      <c r="C627" s="229"/>
      <c r="D627" s="150"/>
      <c r="E627" s="272"/>
      <c r="F627" s="264"/>
    </row>
    <row r="628" spans="1:6" s="237" customFormat="1">
      <c r="A628" s="232"/>
      <c r="B628" s="247" t="s">
        <v>1817</v>
      </c>
      <c r="C628" s="232"/>
      <c r="D628" s="151"/>
      <c r="E628" s="274"/>
      <c r="F628" s="266">
        <f>SUM(F579:F626)</f>
        <v>0</v>
      </c>
    </row>
    <row r="629" spans="1:6">
      <c r="A629" s="242"/>
      <c r="B629" s="245"/>
    </row>
    <row r="630" spans="1:6">
      <c r="B630" s="235" t="s">
        <v>456</v>
      </c>
    </row>
    <row r="632" spans="1:6">
      <c r="B632" s="235" t="s">
        <v>458</v>
      </c>
    </row>
    <row r="634" spans="1:6" ht="38.25">
      <c r="B634" s="235" t="s">
        <v>460</v>
      </c>
    </row>
    <row r="636" spans="1:6">
      <c r="A636" s="233" t="s">
        <v>413</v>
      </c>
      <c r="B636" s="234" t="s">
        <v>462</v>
      </c>
      <c r="C636" s="242" t="s">
        <v>18</v>
      </c>
      <c r="D636" s="242">
        <v>1</v>
      </c>
      <c r="F636" s="169">
        <f>D636*E636</f>
        <v>0</v>
      </c>
    </row>
    <row r="637" spans="1:6">
      <c r="A637" s="242"/>
      <c r="B637" s="245"/>
    </row>
    <row r="638" spans="1:6" ht="25.5">
      <c r="A638" s="233">
        <f>A636+0.1</f>
        <v>11.2</v>
      </c>
      <c r="B638" s="234" t="s">
        <v>464</v>
      </c>
      <c r="C638" s="242" t="s">
        <v>18</v>
      </c>
      <c r="D638" s="242">
        <v>1</v>
      </c>
      <c r="F638" s="169">
        <f>D638*E638</f>
        <v>0</v>
      </c>
    </row>
    <row r="639" spans="1:6">
      <c r="A639" s="242"/>
      <c r="B639" s="245"/>
    </row>
    <row r="640" spans="1:6">
      <c r="C640" s="242"/>
      <c r="D640" s="242"/>
    </row>
    <row r="641" spans="1:25">
      <c r="C641" s="242"/>
      <c r="D641" s="242"/>
    </row>
    <row r="642" spans="1:25">
      <c r="C642" s="242"/>
      <c r="D642" s="242"/>
    </row>
    <row r="643" spans="1:25">
      <c r="C643" s="242"/>
      <c r="D643" s="242"/>
    </row>
    <row r="644" spans="1:25">
      <c r="C644" s="242"/>
      <c r="D644" s="242"/>
    </row>
    <row r="645" spans="1:25">
      <c r="C645" s="242"/>
      <c r="D645" s="242"/>
    </row>
    <row r="646" spans="1:25">
      <c r="C646" s="242"/>
      <c r="D646" s="242"/>
    </row>
    <row r="647" spans="1:25" s="221" customFormat="1">
      <c r="A647" s="233"/>
      <c r="B647" s="234"/>
      <c r="C647" s="242"/>
      <c r="D647" s="242"/>
      <c r="E647" s="262"/>
      <c r="F647" s="169"/>
      <c r="G647" s="231"/>
      <c r="H647" s="231"/>
      <c r="I647" s="231"/>
      <c r="J647" s="231"/>
      <c r="K647" s="231"/>
      <c r="L647" s="231"/>
      <c r="M647" s="231"/>
      <c r="N647" s="231"/>
      <c r="O647" s="231"/>
      <c r="P647" s="231"/>
      <c r="Q647" s="231"/>
      <c r="R647" s="231"/>
      <c r="S647" s="231"/>
      <c r="T647" s="231"/>
      <c r="U647" s="231"/>
      <c r="V647" s="231"/>
      <c r="W647" s="231"/>
      <c r="X647" s="231"/>
      <c r="Y647" s="231"/>
    </row>
    <row r="648" spans="1:25" s="221" customFormat="1">
      <c r="A648" s="233"/>
      <c r="B648" s="234"/>
      <c r="C648" s="242"/>
      <c r="D648" s="242"/>
      <c r="E648" s="262"/>
      <c r="F648" s="169"/>
      <c r="G648" s="231"/>
      <c r="H648" s="231"/>
      <c r="I648" s="231"/>
      <c r="J648" s="231"/>
      <c r="K648" s="231"/>
      <c r="L648" s="231"/>
      <c r="M648" s="231"/>
      <c r="N648" s="231"/>
      <c r="O648" s="231"/>
      <c r="P648" s="231"/>
      <c r="Q648" s="231"/>
      <c r="R648" s="231"/>
      <c r="S648" s="231"/>
      <c r="T648" s="231"/>
      <c r="U648" s="231"/>
      <c r="V648" s="231"/>
      <c r="W648" s="231"/>
      <c r="X648" s="231"/>
      <c r="Y648" s="231"/>
    </row>
    <row r="649" spans="1:25" s="221" customFormat="1">
      <c r="A649" s="233"/>
      <c r="B649" s="234"/>
      <c r="C649" s="242"/>
      <c r="D649" s="242"/>
      <c r="E649" s="262"/>
      <c r="F649" s="169"/>
      <c r="G649" s="231"/>
      <c r="H649" s="231"/>
      <c r="I649" s="231"/>
      <c r="J649" s="231"/>
      <c r="K649" s="231"/>
      <c r="L649" s="231"/>
      <c r="M649" s="231"/>
      <c r="N649" s="231"/>
      <c r="O649" s="231"/>
      <c r="P649" s="231"/>
      <c r="Q649" s="231"/>
      <c r="R649" s="231"/>
      <c r="S649" s="231"/>
      <c r="T649" s="231"/>
      <c r="U649" s="231"/>
      <c r="V649" s="231"/>
      <c r="W649" s="231"/>
      <c r="X649" s="231"/>
      <c r="Y649" s="231"/>
    </row>
    <row r="650" spans="1:25" s="221" customFormat="1">
      <c r="A650" s="233"/>
      <c r="B650" s="234"/>
      <c r="C650" s="242"/>
      <c r="D650" s="242"/>
      <c r="E650" s="262"/>
      <c r="F650" s="169"/>
      <c r="G650" s="231"/>
      <c r="H650" s="231"/>
      <c r="I650" s="231"/>
      <c r="J650" s="231"/>
      <c r="K650" s="231"/>
      <c r="L650" s="231"/>
      <c r="M650" s="231"/>
      <c r="N650" s="231"/>
      <c r="O650" s="231"/>
      <c r="P650" s="231"/>
      <c r="Q650" s="231"/>
      <c r="R650" s="231"/>
      <c r="S650" s="231"/>
      <c r="T650" s="231"/>
      <c r="U650" s="231"/>
      <c r="V650" s="231"/>
      <c r="W650" s="231"/>
      <c r="X650" s="231"/>
      <c r="Y650" s="231"/>
    </row>
    <row r="651" spans="1:25" s="221" customFormat="1">
      <c r="A651" s="233"/>
      <c r="B651" s="234"/>
      <c r="C651" s="242"/>
      <c r="D651" s="242"/>
      <c r="E651" s="262"/>
      <c r="F651" s="169"/>
      <c r="G651" s="231"/>
      <c r="H651" s="231"/>
      <c r="I651" s="231"/>
      <c r="J651" s="231"/>
      <c r="K651" s="231"/>
      <c r="L651" s="231"/>
      <c r="M651" s="231"/>
      <c r="N651" s="231"/>
      <c r="O651" s="231"/>
      <c r="P651" s="231"/>
      <c r="Q651" s="231"/>
      <c r="R651" s="231"/>
      <c r="S651" s="231"/>
      <c r="T651" s="231"/>
      <c r="U651" s="231"/>
      <c r="V651" s="231"/>
      <c r="W651" s="231"/>
      <c r="X651" s="231"/>
      <c r="Y651" s="231"/>
    </row>
    <row r="652" spans="1:25" s="221" customFormat="1">
      <c r="A652" s="233"/>
      <c r="B652" s="234"/>
      <c r="C652" s="242"/>
      <c r="D652" s="242"/>
      <c r="E652" s="262"/>
      <c r="F652" s="169"/>
      <c r="G652" s="231"/>
      <c r="H652" s="231"/>
      <c r="I652" s="231"/>
      <c r="J652" s="231"/>
      <c r="K652" s="231"/>
      <c r="L652" s="231"/>
      <c r="M652" s="231"/>
      <c r="N652" s="231"/>
      <c r="O652" s="231"/>
      <c r="P652" s="231"/>
      <c r="Q652" s="231"/>
      <c r="R652" s="231"/>
      <c r="S652" s="231"/>
      <c r="T652" s="231"/>
      <c r="U652" s="231"/>
      <c r="V652" s="231"/>
      <c r="W652" s="231"/>
      <c r="X652" s="231"/>
      <c r="Y652" s="231"/>
    </row>
    <row r="653" spans="1:25" s="221" customFormat="1">
      <c r="A653" s="233"/>
      <c r="B653" s="234"/>
      <c r="C653" s="242"/>
      <c r="D653" s="242"/>
      <c r="E653" s="262"/>
      <c r="F653" s="169"/>
      <c r="G653" s="231"/>
      <c r="H653" s="231"/>
      <c r="I653" s="231"/>
      <c r="J653" s="231"/>
      <c r="K653" s="231"/>
      <c r="L653" s="231"/>
      <c r="M653" s="231"/>
      <c r="N653" s="231"/>
      <c r="O653" s="231"/>
      <c r="P653" s="231"/>
      <c r="Q653" s="231"/>
      <c r="R653" s="231"/>
      <c r="S653" s="231"/>
      <c r="T653" s="231"/>
      <c r="U653" s="231"/>
      <c r="V653" s="231"/>
      <c r="W653" s="231"/>
      <c r="X653" s="231"/>
      <c r="Y653" s="231"/>
    </row>
    <row r="654" spans="1:25" s="221" customFormat="1">
      <c r="A654" s="233"/>
      <c r="B654" s="234"/>
      <c r="C654" s="242"/>
      <c r="D654" s="242"/>
      <c r="E654" s="262"/>
      <c r="F654" s="169"/>
      <c r="G654" s="231"/>
      <c r="H654" s="231"/>
      <c r="I654" s="231"/>
      <c r="J654" s="231"/>
      <c r="K654" s="231"/>
      <c r="L654" s="231"/>
      <c r="M654" s="231"/>
      <c r="N654" s="231"/>
      <c r="O654" s="231"/>
      <c r="P654" s="231"/>
      <c r="Q654" s="231"/>
      <c r="R654" s="231"/>
      <c r="S654" s="231"/>
      <c r="T654" s="231"/>
      <c r="U654" s="231"/>
      <c r="V654" s="231"/>
      <c r="W654" s="231"/>
      <c r="X654" s="231"/>
      <c r="Y654" s="231"/>
    </row>
    <row r="655" spans="1:25" s="221" customFormat="1">
      <c r="A655" s="233"/>
      <c r="B655" s="234"/>
      <c r="C655" s="242"/>
      <c r="D655" s="242"/>
      <c r="E655" s="262"/>
      <c r="F655" s="169"/>
      <c r="G655" s="231"/>
      <c r="H655" s="231"/>
      <c r="I655" s="231"/>
      <c r="J655" s="231"/>
      <c r="K655" s="231"/>
      <c r="L655" s="231"/>
      <c r="M655" s="231"/>
      <c r="N655" s="231"/>
      <c r="O655" s="231"/>
      <c r="P655" s="231"/>
      <c r="Q655" s="231"/>
      <c r="R655" s="231"/>
      <c r="S655" s="231"/>
      <c r="T655" s="231"/>
      <c r="U655" s="231"/>
      <c r="V655" s="231"/>
      <c r="W655" s="231"/>
      <c r="X655" s="231"/>
      <c r="Y655" s="231"/>
    </row>
    <row r="656" spans="1:25" s="221" customFormat="1">
      <c r="A656" s="233"/>
      <c r="B656" s="234"/>
      <c r="C656" s="242"/>
      <c r="D656" s="242"/>
      <c r="E656" s="262"/>
      <c r="F656" s="169"/>
      <c r="G656" s="231"/>
      <c r="H656" s="231"/>
      <c r="I656" s="231"/>
      <c r="J656" s="231"/>
      <c r="K656" s="231"/>
      <c r="L656" s="231"/>
      <c r="M656" s="231"/>
      <c r="N656" s="231"/>
      <c r="O656" s="231"/>
      <c r="P656" s="231"/>
      <c r="Q656" s="231"/>
      <c r="R656" s="231"/>
      <c r="S656" s="231"/>
      <c r="T656" s="231"/>
      <c r="U656" s="231"/>
      <c r="V656" s="231"/>
      <c r="W656" s="231"/>
      <c r="X656" s="231"/>
      <c r="Y656" s="231"/>
    </row>
    <row r="657" spans="1:25" s="221" customFormat="1">
      <c r="A657" s="233"/>
      <c r="B657" s="234"/>
      <c r="C657" s="242"/>
      <c r="D657" s="242"/>
      <c r="E657" s="262"/>
      <c r="F657" s="169"/>
      <c r="G657" s="231"/>
      <c r="H657" s="231"/>
      <c r="I657" s="231"/>
      <c r="J657" s="231"/>
      <c r="K657" s="231"/>
      <c r="L657" s="231"/>
      <c r="M657" s="231"/>
      <c r="N657" s="231"/>
      <c r="O657" s="231"/>
      <c r="P657" s="231"/>
      <c r="Q657" s="231"/>
      <c r="R657" s="231"/>
      <c r="S657" s="231"/>
      <c r="T657" s="231"/>
      <c r="U657" s="231"/>
      <c r="V657" s="231"/>
      <c r="W657" s="231"/>
      <c r="X657" s="231"/>
      <c r="Y657" s="231"/>
    </row>
    <row r="658" spans="1:25" s="221" customFormat="1">
      <c r="A658" s="233"/>
      <c r="B658" s="234"/>
      <c r="C658" s="242"/>
      <c r="D658" s="242"/>
      <c r="E658" s="262"/>
      <c r="F658" s="169"/>
      <c r="G658" s="231"/>
      <c r="H658" s="231"/>
      <c r="I658" s="231"/>
      <c r="J658" s="231"/>
      <c r="K658" s="231"/>
      <c r="L658" s="231"/>
      <c r="M658" s="231"/>
      <c r="N658" s="231"/>
      <c r="O658" s="231"/>
      <c r="P658" s="231"/>
      <c r="Q658" s="231"/>
      <c r="R658" s="231"/>
      <c r="S658" s="231"/>
      <c r="T658" s="231"/>
      <c r="U658" s="231"/>
      <c r="V658" s="231"/>
      <c r="W658" s="231"/>
      <c r="X658" s="231"/>
      <c r="Y658" s="231"/>
    </row>
    <row r="659" spans="1:25" s="221" customFormat="1">
      <c r="A659" s="233"/>
      <c r="B659" s="234"/>
      <c r="C659" s="242"/>
      <c r="D659" s="242"/>
      <c r="E659" s="262"/>
      <c r="F659" s="169"/>
      <c r="G659" s="231"/>
      <c r="H659" s="231"/>
      <c r="I659" s="231"/>
      <c r="J659" s="231"/>
      <c r="K659" s="231"/>
      <c r="L659" s="231"/>
      <c r="M659" s="231"/>
      <c r="N659" s="231"/>
      <c r="O659" s="231"/>
      <c r="P659" s="231"/>
      <c r="Q659" s="231"/>
      <c r="R659" s="231"/>
      <c r="S659" s="231"/>
      <c r="T659" s="231"/>
      <c r="U659" s="231"/>
      <c r="V659" s="231"/>
      <c r="W659" s="231"/>
      <c r="X659" s="231"/>
      <c r="Y659" s="231"/>
    </row>
    <row r="660" spans="1:25" s="221" customFormat="1">
      <c r="A660" s="233"/>
      <c r="B660" s="234"/>
      <c r="C660" s="242"/>
      <c r="D660" s="242"/>
      <c r="E660" s="262"/>
      <c r="F660" s="169"/>
      <c r="G660" s="231"/>
      <c r="H660" s="231"/>
      <c r="I660" s="231"/>
      <c r="J660" s="231"/>
      <c r="K660" s="231"/>
      <c r="L660" s="231"/>
      <c r="M660" s="231"/>
      <c r="N660" s="231"/>
      <c r="O660" s="231"/>
      <c r="P660" s="231"/>
      <c r="Q660" s="231"/>
      <c r="R660" s="231"/>
      <c r="S660" s="231"/>
      <c r="T660" s="231"/>
      <c r="U660" s="231"/>
      <c r="V660" s="231"/>
      <c r="W660" s="231"/>
      <c r="X660" s="231"/>
      <c r="Y660" s="231"/>
    </row>
    <row r="661" spans="1:25" s="221" customFormat="1">
      <c r="A661" s="233"/>
      <c r="B661" s="234"/>
      <c r="C661" s="242"/>
      <c r="D661" s="242"/>
      <c r="E661" s="262"/>
      <c r="F661" s="169"/>
      <c r="G661" s="231"/>
      <c r="H661" s="231"/>
      <c r="I661" s="231"/>
      <c r="J661" s="231"/>
      <c r="K661" s="231"/>
      <c r="L661" s="231"/>
      <c r="M661" s="231"/>
      <c r="N661" s="231"/>
      <c r="O661" s="231"/>
      <c r="P661" s="231"/>
      <c r="Q661" s="231"/>
      <c r="R661" s="231"/>
      <c r="S661" s="231"/>
      <c r="T661" s="231"/>
      <c r="U661" s="231"/>
      <c r="V661" s="231"/>
      <c r="W661" s="231"/>
      <c r="X661" s="231"/>
      <c r="Y661" s="231"/>
    </row>
    <row r="662" spans="1:25" s="221" customFormat="1">
      <c r="A662" s="233"/>
      <c r="B662" s="234"/>
      <c r="C662" s="242"/>
      <c r="D662" s="242"/>
      <c r="E662" s="262"/>
      <c r="F662" s="169"/>
      <c r="G662" s="231"/>
      <c r="H662" s="231"/>
      <c r="I662" s="231"/>
      <c r="J662" s="231"/>
      <c r="K662" s="231"/>
      <c r="L662" s="231"/>
      <c r="M662" s="231"/>
      <c r="N662" s="231"/>
      <c r="O662" s="231"/>
      <c r="P662" s="231"/>
      <c r="Q662" s="231"/>
      <c r="R662" s="231"/>
      <c r="S662" s="231"/>
      <c r="T662" s="231"/>
      <c r="U662" s="231"/>
      <c r="V662" s="231"/>
      <c r="W662" s="231"/>
      <c r="X662" s="231"/>
      <c r="Y662" s="231"/>
    </row>
    <row r="663" spans="1:25" s="221" customFormat="1">
      <c r="A663" s="233"/>
      <c r="B663" s="234"/>
      <c r="C663" s="242"/>
      <c r="D663" s="242"/>
      <c r="E663" s="262"/>
      <c r="F663" s="169"/>
      <c r="G663" s="231"/>
      <c r="H663" s="231"/>
      <c r="I663" s="231"/>
      <c r="J663" s="231"/>
      <c r="K663" s="231"/>
      <c r="L663" s="231"/>
      <c r="M663" s="231"/>
      <c r="N663" s="231"/>
      <c r="O663" s="231"/>
      <c r="P663" s="231"/>
      <c r="Q663" s="231"/>
      <c r="R663" s="231"/>
      <c r="S663" s="231"/>
      <c r="T663" s="231"/>
      <c r="U663" s="231"/>
      <c r="V663" s="231"/>
      <c r="W663" s="231"/>
      <c r="X663" s="231"/>
      <c r="Y663" s="231"/>
    </row>
    <row r="664" spans="1:25" s="221" customFormat="1">
      <c r="A664" s="233"/>
      <c r="B664" s="234"/>
      <c r="C664" s="242"/>
      <c r="D664" s="242"/>
      <c r="E664" s="262"/>
      <c r="F664" s="169"/>
      <c r="G664" s="231"/>
      <c r="H664" s="231"/>
      <c r="I664" s="231"/>
      <c r="J664" s="231"/>
      <c r="K664" s="231"/>
      <c r="L664" s="231"/>
      <c r="M664" s="231"/>
      <c r="N664" s="231"/>
      <c r="O664" s="231"/>
      <c r="P664" s="231"/>
      <c r="Q664" s="231"/>
      <c r="R664" s="231"/>
      <c r="S664" s="231"/>
      <c r="T664" s="231"/>
      <c r="U664" s="231"/>
      <c r="V664" s="231"/>
      <c r="W664" s="231"/>
      <c r="X664" s="231"/>
      <c r="Y664" s="231"/>
    </row>
    <row r="665" spans="1:25" s="221" customFormat="1">
      <c r="A665" s="233"/>
      <c r="B665" s="234"/>
      <c r="C665" s="242"/>
      <c r="D665" s="242"/>
      <c r="E665" s="262"/>
      <c r="F665" s="169"/>
      <c r="G665" s="231"/>
      <c r="H665" s="231"/>
      <c r="I665" s="231"/>
      <c r="J665" s="231"/>
      <c r="K665" s="231"/>
      <c r="L665" s="231"/>
      <c r="M665" s="231"/>
      <c r="N665" s="231"/>
      <c r="O665" s="231"/>
      <c r="P665" s="231"/>
      <c r="Q665" s="231"/>
      <c r="R665" s="231"/>
      <c r="S665" s="231"/>
      <c r="T665" s="231"/>
      <c r="U665" s="231"/>
      <c r="V665" s="231"/>
      <c r="W665" s="231"/>
      <c r="X665" s="231"/>
      <c r="Y665" s="231"/>
    </row>
    <row r="666" spans="1:25" s="221" customFormat="1">
      <c r="A666" s="233"/>
      <c r="B666" s="234"/>
      <c r="C666" s="242"/>
      <c r="D666" s="242"/>
      <c r="E666" s="262"/>
      <c r="F666" s="169"/>
      <c r="G666" s="231"/>
      <c r="H666" s="231"/>
      <c r="I666" s="231"/>
      <c r="J666" s="231"/>
      <c r="K666" s="231"/>
      <c r="L666" s="231"/>
      <c r="M666" s="231"/>
      <c r="N666" s="231"/>
      <c r="O666" s="231"/>
      <c r="P666" s="231"/>
      <c r="Q666" s="231"/>
      <c r="R666" s="231"/>
      <c r="S666" s="231"/>
      <c r="T666" s="231"/>
      <c r="U666" s="231"/>
      <c r="V666" s="231"/>
      <c r="W666" s="231"/>
      <c r="X666" s="231"/>
      <c r="Y666" s="231"/>
    </row>
    <row r="667" spans="1:25" s="221" customFormat="1">
      <c r="A667" s="233"/>
      <c r="B667" s="234"/>
      <c r="C667" s="242"/>
      <c r="D667" s="242"/>
      <c r="E667" s="262"/>
      <c r="F667" s="169"/>
      <c r="G667" s="231"/>
      <c r="H667" s="231"/>
      <c r="I667" s="231"/>
      <c r="J667" s="231"/>
      <c r="K667" s="231"/>
      <c r="L667" s="231"/>
      <c r="M667" s="231"/>
      <c r="N667" s="231"/>
      <c r="O667" s="231"/>
      <c r="P667" s="231"/>
      <c r="Q667" s="231"/>
      <c r="R667" s="231"/>
      <c r="S667" s="231"/>
      <c r="T667" s="231"/>
      <c r="U667" s="231"/>
      <c r="V667" s="231"/>
      <c r="W667" s="231"/>
      <c r="X667" s="231"/>
      <c r="Y667" s="231"/>
    </row>
    <row r="668" spans="1:25" s="221" customFormat="1">
      <c r="A668" s="233"/>
      <c r="B668" s="234"/>
      <c r="C668" s="242"/>
      <c r="D668" s="242"/>
      <c r="E668" s="262"/>
      <c r="F668" s="169"/>
      <c r="G668" s="231"/>
      <c r="H668" s="231"/>
      <c r="I668" s="231"/>
      <c r="J668" s="231"/>
      <c r="K668" s="231"/>
      <c r="L668" s="231"/>
      <c r="M668" s="231"/>
      <c r="N668" s="231"/>
      <c r="O668" s="231"/>
      <c r="P668" s="231"/>
      <c r="Q668" s="231"/>
      <c r="R668" s="231"/>
      <c r="S668" s="231"/>
      <c r="T668" s="231"/>
      <c r="U668" s="231"/>
      <c r="V668" s="231"/>
      <c r="W668" s="231"/>
      <c r="X668" s="231"/>
      <c r="Y668" s="231"/>
    </row>
    <row r="669" spans="1:25" s="221" customFormat="1">
      <c r="A669" s="233"/>
      <c r="B669" s="234"/>
      <c r="C669" s="242"/>
      <c r="D669" s="242"/>
      <c r="E669" s="262"/>
      <c r="F669" s="169"/>
      <c r="G669" s="231"/>
      <c r="H669" s="231"/>
      <c r="I669" s="231"/>
      <c r="J669" s="231"/>
      <c r="K669" s="231"/>
      <c r="L669" s="231"/>
      <c r="M669" s="231"/>
      <c r="N669" s="231"/>
      <c r="O669" s="231"/>
      <c r="P669" s="231"/>
      <c r="Q669" s="231"/>
      <c r="R669" s="231"/>
      <c r="S669" s="231"/>
      <c r="T669" s="231"/>
      <c r="U669" s="231"/>
      <c r="V669" s="231"/>
      <c r="W669" s="231"/>
      <c r="X669" s="231"/>
      <c r="Y669" s="231"/>
    </row>
    <row r="670" spans="1:25" s="221" customFormat="1">
      <c r="A670" s="233"/>
      <c r="B670" s="234"/>
      <c r="C670" s="242"/>
      <c r="D670" s="242"/>
      <c r="E670" s="262"/>
      <c r="F670" s="169"/>
      <c r="G670" s="231"/>
      <c r="H670" s="231"/>
      <c r="I670" s="231"/>
      <c r="J670" s="231"/>
      <c r="K670" s="231"/>
      <c r="L670" s="231"/>
      <c r="M670" s="231"/>
      <c r="N670" s="231"/>
      <c r="O670" s="231"/>
      <c r="P670" s="231"/>
      <c r="Q670" s="231"/>
      <c r="R670" s="231"/>
      <c r="S670" s="231"/>
      <c r="T670" s="231"/>
      <c r="U670" s="231"/>
      <c r="V670" s="231"/>
      <c r="W670" s="231"/>
      <c r="X670" s="231"/>
      <c r="Y670" s="231"/>
    </row>
    <row r="671" spans="1:25" s="221" customFormat="1">
      <c r="A671" s="233"/>
      <c r="B671" s="234"/>
      <c r="C671" s="242"/>
      <c r="D671" s="242"/>
      <c r="E671" s="262"/>
      <c r="F671" s="169"/>
      <c r="G671" s="231"/>
      <c r="H671" s="231"/>
      <c r="I671" s="231"/>
      <c r="J671" s="231"/>
      <c r="K671" s="231"/>
      <c r="L671" s="231"/>
      <c r="M671" s="231"/>
      <c r="N671" s="231"/>
      <c r="O671" s="231"/>
      <c r="P671" s="231"/>
      <c r="Q671" s="231"/>
      <c r="R671" s="231"/>
      <c r="S671" s="231"/>
      <c r="T671" s="231"/>
      <c r="U671" s="231"/>
      <c r="V671" s="231"/>
      <c r="W671" s="231"/>
      <c r="X671" s="231"/>
      <c r="Y671" s="231"/>
    </row>
    <row r="672" spans="1:25" s="221" customFormat="1">
      <c r="A672" s="233"/>
      <c r="B672" s="234"/>
      <c r="C672" s="242"/>
      <c r="D672" s="242"/>
      <c r="E672" s="262"/>
      <c r="F672" s="169"/>
      <c r="G672" s="231"/>
      <c r="H672" s="231"/>
      <c r="I672" s="231"/>
      <c r="J672" s="231"/>
      <c r="K672" s="231"/>
      <c r="L672" s="231"/>
      <c r="M672" s="231"/>
      <c r="N672" s="231"/>
      <c r="O672" s="231"/>
      <c r="P672" s="231"/>
      <c r="Q672" s="231"/>
      <c r="R672" s="231"/>
      <c r="S672" s="231"/>
      <c r="T672" s="231"/>
      <c r="U672" s="231"/>
      <c r="V672" s="231"/>
      <c r="W672" s="231"/>
      <c r="X672" s="231"/>
      <c r="Y672" s="231"/>
    </row>
    <row r="673" spans="1:25" s="221" customFormat="1">
      <c r="A673" s="233"/>
      <c r="B673" s="234"/>
      <c r="C673" s="242"/>
      <c r="D673" s="242"/>
      <c r="E673" s="262"/>
      <c r="F673" s="169"/>
      <c r="G673" s="231"/>
      <c r="H673" s="231"/>
      <c r="I673" s="231"/>
      <c r="J673" s="231"/>
      <c r="K673" s="231"/>
      <c r="L673" s="231"/>
      <c r="M673" s="231"/>
      <c r="N673" s="231"/>
      <c r="O673" s="231"/>
      <c r="P673" s="231"/>
      <c r="Q673" s="231"/>
      <c r="R673" s="231"/>
      <c r="S673" s="231"/>
      <c r="T673" s="231"/>
      <c r="U673" s="231"/>
      <c r="V673" s="231"/>
      <c r="W673" s="231"/>
      <c r="X673" s="231"/>
      <c r="Y673" s="231"/>
    </row>
    <row r="674" spans="1:25" s="221" customFormat="1">
      <c r="A674" s="233"/>
      <c r="B674" s="234"/>
      <c r="C674" s="242"/>
      <c r="D674" s="242"/>
      <c r="E674" s="262"/>
      <c r="F674" s="169"/>
      <c r="G674" s="231"/>
      <c r="H674" s="231"/>
      <c r="I674" s="231"/>
      <c r="J674" s="231"/>
      <c r="K674" s="231"/>
      <c r="L674" s="231"/>
      <c r="M674" s="231"/>
      <c r="N674" s="231"/>
      <c r="O674" s="231"/>
      <c r="P674" s="231"/>
      <c r="Q674" s="231"/>
      <c r="R674" s="231"/>
      <c r="S674" s="231"/>
      <c r="T674" s="231"/>
      <c r="U674" s="231"/>
      <c r="V674" s="231"/>
      <c r="W674" s="231"/>
      <c r="X674" s="231"/>
      <c r="Y674" s="231"/>
    </row>
    <row r="675" spans="1:25" s="221" customFormat="1">
      <c r="A675" s="233"/>
      <c r="B675" s="234"/>
      <c r="C675" s="242"/>
      <c r="D675" s="242"/>
      <c r="E675" s="262"/>
      <c r="F675" s="169"/>
      <c r="G675" s="231"/>
      <c r="H675" s="231"/>
      <c r="I675" s="231"/>
      <c r="J675" s="231"/>
      <c r="K675" s="231"/>
      <c r="L675" s="231"/>
      <c r="M675" s="231"/>
      <c r="N675" s="231"/>
      <c r="O675" s="231"/>
      <c r="P675" s="231"/>
      <c r="Q675" s="231"/>
      <c r="R675" s="231"/>
      <c r="S675" s="231"/>
      <c r="T675" s="231"/>
      <c r="U675" s="231"/>
      <c r="V675" s="231"/>
      <c r="W675" s="231"/>
      <c r="X675" s="231"/>
      <c r="Y675" s="231"/>
    </row>
    <row r="676" spans="1:25" s="221" customFormat="1">
      <c r="A676" s="233"/>
      <c r="B676" s="234"/>
      <c r="C676" s="242"/>
      <c r="D676" s="242"/>
      <c r="E676" s="262"/>
      <c r="F676" s="169"/>
      <c r="G676" s="231"/>
      <c r="H676" s="231"/>
      <c r="I676" s="231"/>
      <c r="J676" s="231"/>
      <c r="K676" s="231"/>
      <c r="L676" s="231"/>
      <c r="M676" s="231"/>
      <c r="N676" s="231"/>
      <c r="O676" s="231"/>
      <c r="P676" s="231"/>
      <c r="Q676" s="231"/>
      <c r="R676" s="231"/>
      <c r="S676" s="231"/>
      <c r="T676" s="231"/>
      <c r="U676" s="231"/>
      <c r="V676" s="231"/>
      <c r="W676" s="231"/>
      <c r="X676" s="231"/>
      <c r="Y676" s="231"/>
    </row>
    <row r="677" spans="1:25">
      <c r="C677" s="242"/>
      <c r="D677" s="242"/>
    </row>
    <row r="678" spans="1:25">
      <c r="C678" s="242"/>
      <c r="D678" s="242"/>
    </row>
    <row r="679" spans="1:25">
      <c r="C679" s="242"/>
      <c r="D679" s="242"/>
    </row>
    <row r="680" spans="1:25">
      <c r="C680" s="242"/>
      <c r="D680" s="242"/>
    </row>
    <row r="681" spans="1:25">
      <c r="B681" s="235"/>
      <c r="F681" s="280"/>
    </row>
    <row r="682" spans="1:25" s="237" customFormat="1">
      <c r="A682" s="229"/>
      <c r="B682" s="230"/>
      <c r="C682" s="229"/>
      <c r="D682" s="150"/>
      <c r="E682" s="272"/>
      <c r="F682" s="264"/>
    </row>
    <row r="683" spans="1:25" s="237" customFormat="1">
      <c r="A683" s="232"/>
      <c r="B683" s="247" t="s">
        <v>1633</v>
      </c>
      <c r="C683" s="232"/>
      <c r="D683" s="151"/>
      <c r="E683" s="274"/>
      <c r="F683" s="266">
        <f>SUM(F635:F681)</f>
        <v>0</v>
      </c>
    </row>
    <row r="684" spans="1:25">
      <c r="D684" s="154"/>
      <c r="E684" s="277"/>
      <c r="F684" s="278"/>
    </row>
    <row r="685" spans="1:25">
      <c r="B685" s="235" t="s">
        <v>1625</v>
      </c>
      <c r="D685" s="154"/>
      <c r="E685" s="277"/>
      <c r="F685" s="278"/>
    </row>
    <row r="686" spans="1:25">
      <c r="D686" s="154"/>
      <c r="E686" s="277"/>
      <c r="F686" s="278"/>
      <c r="G686" s="145"/>
    </row>
    <row r="687" spans="1:25">
      <c r="D687" s="154"/>
      <c r="E687" s="277"/>
      <c r="F687" s="278"/>
    </row>
    <row r="688" spans="1:25">
      <c r="A688" s="233">
        <v>1</v>
      </c>
      <c r="B688" s="234" t="s">
        <v>1819</v>
      </c>
      <c r="D688" s="154"/>
      <c r="E688" s="277"/>
      <c r="F688" s="278">
        <f>F209</f>
        <v>0</v>
      </c>
      <c r="G688" s="241"/>
    </row>
    <row r="689" spans="1:7">
      <c r="D689" s="154"/>
      <c r="E689" s="277"/>
      <c r="F689" s="278"/>
    </row>
    <row r="690" spans="1:7">
      <c r="D690" s="154"/>
      <c r="E690" s="277"/>
      <c r="F690" s="278"/>
    </row>
    <row r="691" spans="1:7">
      <c r="A691" s="233">
        <v>4</v>
      </c>
      <c r="B691" s="234" t="s">
        <v>1821</v>
      </c>
      <c r="D691" s="154"/>
      <c r="E691" s="277"/>
      <c r="F691" s="278">
        <f>F260</f>
        <v>0</v>
      </c>
      <c r="G691" s="241"/>
    </row>
    <row r="692" spans="1:7">
      <c r="D692" s="154"/>
      <c r="E692" s="277"/>
      <c r="F692" s="278"/>
    </row>
    <row r="693" spans="1:7">
      <c r="D693" s="154"/>
      <c r="E693" s="277"/>
      <c r="F693" s="278"/>
    </row>
    <row r="694" spans="1:7">
      <c r="A694" s="233">
        <v>5</v>
      </c>
      <c r="B694" s="234" t="s">
        <v>185</v>
      </c>
      <c r="D694" s="154"/>
      <c r="E694" s="277"/>
      <c r="F694" s="278">
        <f>F301</f>
        <v>0</v>
      </c>
      <c r="G694" s="241"/>
    </row>
    <row r="695" spans="1:7">
      <c r="D695" s="154"/>
      <c r="E695" s="277"/>
      <c r="F695" s="278"/>
    </row>
    <row r="696" spans="1:7">
      <c r="D696" s="154"/>
      <c r="E696" s="277"/>
      <c r="F696" s="278"/>
    </row>
    <row r="697" spans="1:7">
      <c r="A697" s="233">
        <v>6</v>
      </c>
      <c r="B697" s="234" t="s">
        <v>1634</v>
      </c>
      <c r="D697" s="154"/>
      <c r="E697" s="277"/>
      <c r="F697" s="278">
        <f>F343</f>
        <v>0</v>
      </c>
      <c r="G697" s="241"/>
    </row>
    <row r="698" spans="1:7">
      <c r="D698" s="154"/>
      <c r="E698" s="277"/>
      <c r="F698" s="278"/>
    </row>
    <row r="699" spans="1:7">
      <c r="D699" s="154"/>
      <c r="E699" s="277"/>
      <c r="F699" s="278"/>
    </row>
    <row r="700" spans="1:7">
      <c r="A700" s="233">
        <v>7</v>
      </c>
      <c r="B700" s="234" t="s">
        <v>1635</v>
      </c>
      <c r="D700" s="154"/>
      <c r="E700" s="277"/>
      <c r="F700" s="278">
        <f>F483</f>
        <v>0</v>
      </c>
      <c r="G700" s="241"/>
    </row>
    <row r="701" spans="1:7">
      <c r="D701" s="154"/>
      <c r="E701" s="277"/>
      <c r="F701" s="278"/>
    </row>
    <row r="702" spans="1:7">
      <c r="D702" s="154"/>
      <c r="E702" s="277"/>
      <c r="F702" s="278"/>
    </row>
    <row r="703" spans="1:7">
      <c r="A703" s="233">
        <v>8</v>
      </c>
      <c r="B703" s="234" t="s">
        <v>1636</v>
      </c>
      <c r="D703" s="154"/>
      <c r="E703" s="277"/>
      <c r="F703" s="278">
        <f>F539</f>
        <v>0</v>
      </c>
      <c r="G703" s="241"/>
    </row>
    <row r="704" spans="1:7">
      <c r="D704" s="154"/>
      <c r="E704" s="277"/>
      <c r="F704" s="278"/>
    </row>
    <row r="705" spans="1:7">
      <c r="D705" s="154"/>
      <c r="E705" s="277"/>
      <c r="F705" s="278"/>
    </row>
    <row r="706" spans="1:7">
      <c r="A706" s="233">
        <v>9</v>
      </c>
      <c r="B706" s="234" t="s">
        <v>1822</v>
      </c>
      <c r="D706" s="154"/>
      <c r="E706" s="277"/>
      <c r="F706" s="278">
        <f>F577</f>
        <v>0</v>
      </c>
      <c r="G706" s="241"/>
    </row>
    <row r="707" spans="1:7">
      <c r="D707" s="154"/>
      <c r="E707" s="277"/>
      <c r="F707" s="278"/>
    </row>
    <row r="708" spans="1:7">
      <c r="D708" s="154"/>
      <c r="E708" s="277"/>
      <c r="F708" s="278"/>
    </row>
    <row r="709" spans="1:7">
      <c r="A709" s="233">
        <v>10</v>
      </c>
      <c r="B709" s="234" t="s">
        <v>471</v>
      </c>
      <c r="D709" s="154"/>
      <c r="E709" s="277"/>
      <c r="F709" s="278">
        <f>F628</f>
        <v>0</v>
      </c>
      <c r="G709" s="241"/>
    </row>
    <row r="710" spans="1:7">
      <c r="D710" s="154"/>
      <c r="E710" s="277"/>
      <c r="F710" s="278"/>
    </row>
    <row r="711" spans="1:7">
      <c r="D711" s="154"/>
      <c r="E711" s="277"/>
      <c r="F711" s="278"/>
    </row>
    <row r="712" spans="1:7" ht="25.5">
      <c r="A712" s="233">
        <v>11</v>
      </c>
      <c r="B712" s="234" t="s">
        <v>1823</v>
      </c>
      <c r="D712" s="154"/>
      <c r="E712" s="277"/>
      <c r="F712" s="278">
        <f>F683</f>
        <v>0</v>
      </c>
      <c r="G712" s="241"/>
    </row>
    <row r="713" spans="1:7">
      <c r="D713" s="154"/>
      <c r="E713" s="277"/>
      <c r="F713" s="278"/>
    </row>
    <row r="714" spans="1:7">
      <c r="D714" s="154"/>
      <c r="E714" s="277"/>
      <c r="F714" s="278"/>
    </row>
    <row r="715" spans="1:7">
      <c r="D715" s="154"/>
      <c r="E715" s="277"/>
      <c r="F715" s="278"/>
    </row>
    <row r="716" spans="1:7">
      <c r="D716" s="154"/>
      <c r="E716" s="277"/>
      <c r="F716" s="278"/>
    </row>
    <row r="717" spans="1:7">
      <c r="D717" s="154"/>
      <c r="E717" s="277"/>
      <c r="F717" s="278"/>
    </row>
    <row r="718" spans="1:7">
      <c r="D718" s="154"/>
      <c r="E718" s="277"/>
      <c r="F718" s="278"/>
    </row>
    <row r="719" spans="1:7">
      <c r="D719" s="154"/>
      <c r="E719" s="277"/>
      <c r="F719" s="278"/>
    </row>
    <row r="720" spans="1:7">
      <c r="D720" s="154"/>
      <c r="E720" s="277"/>
      <c r="F720" s="278"/>
    </row>
    <row r="721" spans="1:6">
      <c r="D721" s="154"/>
      <c r="E721" s="277"/>
      <c r="F721" s="278"/>
    </row>
    <row r="722" spans="1:6">
      <c r="D722" s="154"/>
      <c r="E722" s="277"/>
      <c r="F722" s="278"/>
    </row>
    <row r="723" spans="1:6">
      <c r="D723" s="154"/>
      <c r="E723" s="277"/>
      <c r="F723" s="278"/>
    </row>
    <row r="724" spans="1:6">
      <c r="D724" s="154"/>
      <c r="E724" s="277"/>
      <c r="F724" s="278"/>
    </row>
    <row r="725" spans="1:6">
      <c r="D725" s="154"/>
      <c r="E725" s="277"/>
      <c r="F725" s="278"/>
    </row>
    <row r="726" spans="1:6">
      <c r="D726" s="154"/>
      <c r="E726" s="277"/>
      <c r="F726" s="278"/>
    </row>
    <row r="727" spans="1:6">
      <c r="D727" s="154"/>
      <c r="E727" s="277"/>
      <c r="F727" s="278"/>
    </row>
    <row r="728" spans="1:6">
      <c r="D728" s="154"/>
      <c r="E728" s="277"/>
      <c r="F728" s="278"/>
    </row>
    <row r="729" spans="1:6">
      <c r="D729" s="154"/>
      <c r="E729" s="277"/>
      <c r="F729" s="278"/>
    </row>
    <row r="730" spans="1:6">
      <c r="D730" s="154"/>
      <c r="E730" s="277"/>
      <c r="F730" s="278"/>
    </row>
    <row r="731" spans="1:6">
      <c r="D731" s="154"/>
      <c r="E731" s="277"/>
      <c r="F731" s="278"/>
    </row>
    <row r="732" spans="1:6">
      <c r="D732" s="154"/>
      <c r="E732" s="277"/>
      <c r="F732" s="278"/>
    </row>
    <row r="733" spans="1:6">
      <c r="A733" s="229"/>
      <c r="B733" s="230"/>
      <c r="C733" s="229"/>
      <c r="D733" s="150"/>
      <c r="E733" s="263"/>
      <c r="F733" s="264"/>
    </row>
    <row r="734" spans="1:6" ht="25.5">
      <c r="A734" s="232"/>
      <c r="B734" s="247" t="s">
        <v>1921</v>
      </c>
      <c r="C734" s="232"/>
      <c r="D734" s="151"/>
      <c r="E734" s="265"/>
      <c r="F734" s="266">
        <f>SUM(F685:F732)</f>
        <v>0</v>
      </c>
    </row>
    <row r="735" spans="1:6">
      <c r="B735" s="235"/>
    </row>
    <row r="736" spans="1:6">
      <c r="B736" s="235" t="s">
        <v>92</v>
      </c>
    </row>
    <row r="737" spans="1:6">
      <c r="B737" s="235"/>
    </row>
    <row r="738" spans="1:6">
      <c r="B738" s="235" t="s">
        <v>90</v>
      </c>
    </row>
    <row r="739" spans="1:6">
      <c r="B739" s="235"/>
    </row>
    <row r="740" spans="1:6">
      <c r="B740" s="235" t="s">
        <v>1679</v>
      </c>
    </row>
    <row r="742" spans="1:6">
      <c r="B742" s="235" t="s">
        <v>95</v>
      </c>
    </row>
    <row r="744" spans="1:6" ht="25.5">
      <c r="B744" s="235" t="s">
        <v>1681</v>
      </c>
    </row>
    <row r="746" spans="1:6" ht="38.25">
      <c r="A746" s="233">
        <v>3.1</v>
      </c>
      <c r="B746" s="259" t="s">
        <v>1843</v>
      </c>
      <c r="C746" s="242" t="s">
        <v>6</v>
      </c>
      <c r="D746" s="242">
        <v>100</v>
      </c>
      <c r="F746" s="169">
        <f>D746*E746</f>
        <v>0</v>
      </c>
    </row>
    <row r="747" spans="1:6">
      <c r="C747" s="242"/>
      <c r="D747" s="242"/>
    </row>
    <row r="748" spans="1:6">
      <c r="A748" s="233">
        <f>A746+0.1</f>
        <v>3.2</v>
      </c>
      <c r="B748" s="234" t="s">
        <v>1840</v>
      </c>
      <c r="C748" s="242" t="s">
        <v>6</v>
      </c>
      <c r="D748" s="242">
        <v>24</v>
      </c>
      <c r="F748" s="169">
        <f>D748*E748</f>
        <v>0</v>
      </c>
    </row>
    <row r="749" spans="1:6">
      <c r="A749" s="242"/>
      <c r="B749" s="245"/>
    </row>
    <row r="750" spans="1:6" ht="63.75">
      <c r="B750" s="235" t="s">
        <v>111</v>
      </c>
    </row>
    <row r="752" spans="1:6">
      <c r="A752" s="233">
        <f>A748+0.1</f>
        <v>3.3000000000000003</v>
      </c>
      <c r="B752" s="234" t="s">
        <v>1828</v>
      </c>
      <c r="C752" s="242" t="s">
        <v>6</v>
      </c>
      <c r="D752" s="242">
        <v>100</v>
      </c>
      <c r="F752" s="169">
        <f>D752*E752</f>
        <v>0</v>
      </c>
    </row>
    <row r="753" spans="1:25">
      <c r="A753" s="242"/>
      <c r="B753" s="245"/>
    </row>
    <row r="754" spans="1:25" ht="25.5">
      <c r="A754" s="233">
        <f>A752+0.1</f>
        <v>3.4000000000000004</v>
      </c>
      <c r="B754" s="234" t="s">
        <v>1687</v>
      </c>
      <c r="C754" s="242" t="s">
        <v>43</v>
      </c>
      <c r="D754" s="242">
        <v>40</v>
      </c>
      <c r="F754" s="169">
        <f>D754*E754</f>
        <v>0</v>
      </c>
    </row>
    <row r="755" spans="1:25">
      <c r="A755" s="242"/>
      <c r="B755" s="245"/>
    </row>
    <row r="756" spans="1:25">
      <c r="A756" s="233">
        <f>A754+0.1</f>
        <v>3.5000000000000004</v>
      </c>
      <c r="B756" s="234" t="s">
        <v>1688</v>
      </c>
      <c r="C756" s="242" t="s">
        <v>43</v>
      </c>
      <c r="D756" s="242">
        <v>40</v>
      </c>
      <c r="F756" s="169">
        <f>D756*E756</f>
        <v>0</v>
      </c>
    </row>
    <row r="757" spans="1:25">
      <c r="A757" s="242"/>
      <c r="B757" s="245"/>
    </row>
    <row r="758" spans="1:25">
      <c r="B758" s="235" t="s">
        <v>107</v>
      </c>
    </row>
    <row r="760" spans="1:25" ht="38.25">
      <c r="A760" s="233">
        <f>A756+0.1</f>
        <v>3.6000000000000005</v>
      </c>
      <c r="B760" s="234" t="s">
        <v>109</v>
      </c>
      <c r="C760" s="242" t="s">
        <v>43</v>
      </c>
      <c r="D760" s="242">
        <v>40</v>
      </c>
      <c r="F760" s="169">
        <f>D760*E760</f>
        <v>0</v>
      </c>
    </row>
    <row r="761" spans="1:25">
      <c r="A761" s="242"/>
      <c r="B761" s="245"/>
    </row>
    <row r="762" spans="1:25">
      <c r="B762" s="235" t="s">
        <v>1690</v>
      </c>
    </row>
    <row r="764" spans="1:25" ht="25.5">
      <c r="A764" s="233">
        <f>A760+0.1</f>
        <v>3.7000000000000006</v>
      </c>
      <c r="B764" s="234" t="s">
        <v>1692</v>
      </c>
      <c r="C764" s="242" t="s">
        <v>6</v>
      </c>
      <c r="D764" s="242">
        <v>100</v>
      </c>
      <c r="F764" s="169">
        <f>D764*E764</f>
        <v>0</v>
      </c>
      <c r="G764" s="252"/>
    </row>
    <row r="765" spans="1:25" s="221" customFormat="1">
      <c r="A765" s="242"/>
      <c r="B765" s="245"/>
      <c r="C765" s="233"/>
      <c r="D765" s="233"/>
      <c r="E765" s="262"/>
      <c r="F765" s="169"/>
      <c r="G765" s="251"/>
      <c r="H765" s="148"/>
      <c r="I765" s="148"/>
      <c r="J765" s="148"/>
      <c r="K765" s="148"/>
      <c r="L765" s="148"/>
      <c r="M765" s="148"/>
      <c r="N765" s="148"/>
      <c r="O765" s="148"/>
      <c r="P765" s="148"/>
      <c r="Q765" s="148"/>
      <c r="R765" s="148"/>
      <c r="S765" s="148"/>
      <c r="T765" s="148"/>
      <c r="U765" s="148"/>
      <c r="V765" s="148"/>
      <c r="W765" s="148"/>
      <c r="X765" s="148"/>
      <c r="Y765" s="148"/>
    </row>
    <row r="766" spans="1:25">
      <c r="A766" s="242"/>
      <c r="B766" s="245"/>
      <c r="G766" s="252"/>
    </row>
    <row r="767" spans="1:25">
      <c r="B767" s="235" t="s">
        <v>1830</v>
      </c>
    </row>
    <row r="769" spans="1:6">
      <c r="B769" s="235" t="s">
        <v>1831</v>
      </c>
    </row>
    <row r="771" spans="1:6" ht="25.5">
      <c r="A771" s="248">
        <v>3.8</v>
      </c>
      <c r="B771" s="234" t="s">
        <v>1707</v>
      </c>
      <c r="C771" s="242" t="s">
        <v>122</v>
      </c>
      <c r="D771" s="242">
        <v>4</v>
      </c>
      <c r="F771" s="169">
        <f>D771*E771</f>
        <v>0</v>
      </c>
    </row>
    <row r="772" spans="1:6">
      <c r="A772" s="242"/>
      <c r="B772" s="245"/>
    </row>
    <row r="773" spans="1:6" ht="25.5">
      <c r="A773" s="248">
        <v>3.9</v>
      </c>
      <c r="B773" s="234" t="s">
        <v>1709</v>
      </c>
      <c r="C773" s="242" t="s">
        <v>122</v>
      </c>
      <c r="D773" s="242">
        <v>4</v>
      </c>
      <c r="F773" s="169">
        <f>D773*E773</f>
        <v>0</v>
      </c>
    </row>
    <row r="774" spans="1:6">
      <c r="A774" s="242"/>
      <c r="B774" s="245"/>
    </row>
    <row r="775" spans="1:6">
      <c r="D775" s="154"/>
      <c r="E775" s="277"/>
      <c r="F775" s="278"/>
    </row>
    <row r="776" spans="1:6">
      <c r="D776" s="154"/>
      <c r="E776" s="277"/>
      <c r="F776" s="278"/>
    </row>
    <row r="777" spans="1:6">
      <c r="D777" s="154"/>
      <c r="E777" s="277"/>
      <c r="F777" s="278"/>
    </row>
    <row r="778" spans="1:6" s="237" customFormat="1">
      <c r="A778" s="229"/>
      <c r="B778" s="230"/>
      <c r="C778" s="229"/>
      <c r="D778" s="150"/>
      <c r="E778" s="263"/>
      <c r="F778" s="264"/>
    </row>
    <row r="779" spans="1:6" s="237" customFormat="1">
      <c r="A779" s="232"/>
      <c r="B779" s="238" t="s">
        <v>1814</v>
      </c>
      <c r="C779" s="232"/>
      <c r="D779" s="151"/>
      <c r="E779" s="265"/>
      <c r="F779" s="266">
        <f>SUM(F745:F777)</f>
        <v>0</v>
      </c>
    </row>
    <row r="780" spans="1:6">
      <c r="A780" s="239"/>
      <c r="B780" s="250"/>
      <c r="C780" s="239"/>
      <c r="D780" s="239"/>
      <c r="E780" s="268"/>
      <c r="F780" s="281"/>
    </row>
    <row r="781" spans="1:6">
      <c r="A781" s="239"/>
      <c r="B781" s="250"/>
      <c r="C781" s="239"/>
      <c r="D781" s="239"/>
      <c r="E781" s="268"/>
      <c r="F781" s="282"/>
    </row>
    <row r="782" spans="1:6">
      <c r="A782" s="239"/>
      <c r="B782" s="250"/>
      <c r="C782" s="239"/>
      <c r="D782" s="239"/>
      <c r="E782" s="268"/>
      <c r="F782" s="282"/>
    </row>
    <row r="783" spans="1:6">
      <c r="A783" s="239"/>
      <c r="B783" s="250"/>
      <c r="C783" s="239"/>
      <c r="D783" s="239"/>
      <c r="E783" s="268"/>
      <c r="F783" s="282"/>
    </row>
    <row r="784" spans="1:6">
      <c r="A784" s="239"/>
      <c r="B784" s="250"/>
      <c r="C784" s="239"/>
      <c r="D784" s="239"/>
      <c r="E784" s="268"/>
      <c r="F784" s="282"/>
    </row>
    <row r="785" spans="1:6">
      <c r="A785" s="239"/>
      <c r="B785" s="250"/>
      <c r="C785" s="239"/>
      <c r="D785" s="239"/>
      <c r="E785" s="268"/>
      <c r="F785" s="282"/>
    </row>
    <row r="786" spans="1:6">
      <c r="A786" s="239"/>
      <c r="B786" s="250"/>
      <c r="C786" s="239"/>
      <c r="D786" s="239"/>
      <c r="E786" s="268"/>
      <c r="F786" s="282"/>
    </row>
    <row r="787" spans="1:6">
      <c r="A787" s="239"/>
      <c r="B787" s="250"/>
      <c r="C787" s="239"/>
      <c r="D787" s="239"/>
      <c r="E787" s="268"/>
      <c r="F787" s="282"/>
    </row>
    <row r="788" spans="1:6">
      <c r="A788" s="239"/>
      <c r="B788" s="250"/>
      <c r="C788" s="239"/>
      <c r="D788" s="239"/>
      <c r="E788" s="268"/>
      <c r="F788" s="282"/>
    </row>
    <row r="789" spans="1:6">
      <c r="A789" s="239"/>
      <c r="B789" s="250"/>
      <c r="C789" s="239"/>
      <c r="D789" s="239"/>
      <c r="E789" s="268"/>
      <c r="F789" s="282"/>
    </row>
    <row r="790" spans="1:6">
      <c r="A790" s="239"/>
      <c r="B790" s="250"/>
      <c r="C790" s="239"/>
      <c r="D790" s="239"/>
      <c r="E790" s="268"/>
      <c r="F790" s="282"/>
    </row>
    <row r="791" spans="1:6">
      <c r="A791" s="239"/>
      <c r="B791" s="250"/>
      <c r="C791" s="239"/>
      <c r="D791" s="239"/>
      <c r="E791" s="268"/>
      <c r="F791" s="282"/>
    </row>
    <row r="792" spans="1:6">
      <c r="A792" s="239"/>
      <c r="B792" s="250"/>
      <c r="C792" s="239"/>
      <c r="D792" s="239"/>
      <c r="E792" s="268"/>
      <c r="F792" s="282"/>
    </row>
    <row r="793" spans="1:6">
      <c r="A793" s="239"/>
      <c r="B793" s="250"/>
      <c r="C793" s="239"/>
      <c r="D793" s="239"/>
      <c r="E793" s="268"/>
      <c r="F793" s="282"/>
    </row>
    <row r="794" spans="1:6">
      <c r="A794" s="239"/>
      <c r="B794" s="250"/>
      <c r="C794" s="239"/>
      <c r="D794" s="239"/>
      <c r="E794" s="268"/>
      <c r="F794" s="282"/>
    </row>
    <row r="795" spans="1:6">
      <c r="A795" s="239"/>
      <c r="B795" s="250"/>
      <c r="C795" s="239"/>
      <c r="D795" s="239"/>
      <c r="E795" s="268"/>
      <c r="F795" s="282"/>
    </row>
    <row r="796" spans="1:6">
      <c r="A796" s="239"/>
      <c r="B796" s="250"/>
      <c r="C796" s="239"/>
      <c r="D796" s="239"/>
      <c r="E796" s="268"/>
      <c r="F796" s="282"/>
    </row>
    <row r="797" spans="1:6">
      <c r="A797" s="239"/>
      <c r="B797" s="250"/>
      <c r="C797" s="239"/>
      <c r="D797" s="239"/>
      <c r="E797" s="268"/>
      <c r="F797" s="282"/>
    </row>
    <row r="798" spans="1:6">
      <c r="A798" s="239"/>
      <c r="B798" s="250"/>
      <c r="C798" s="239"/>
      <c r="D798" s="239"/>
      <c r="E798" s="268"/>
      <c r="F798" s="282"/>
    </row>
    <row r="799" spans="1:6">
      <c r="A799" s="239"/>
      <c r="B799" s="250"/>
      <c r="C799" s="239"/>
      <c r="D799" s="239"/>
      <c r="E799" s="268"/>
      <c r="F799" s="282"/>
    </row>
    <row r="800" spans="1:6">
      <c r="A800" s="239"/>
      <c r="B800" s="250"/>
      <c r="C800" s="239"/>
      <c r="D800" s="239"/>
      <c r="E800" s="268"/>
      <c r="F800" s="282"/>
    </row>
    <row r="801" spans="1:6">
      <c r="A801" s="239"/>
      <c r="B801" s="250"/>
      <c r="C801" s="239"/>
      <c r="D801" s="239"/>
      <c r="E801" s="268"/>
      <c r="F801" s="282"/>
    </row>
    <row r="802" spans="1:6">
      <c r="A802" s="239"/>
      <c r="B802" s="250"/>
      <c r="C802" s="239"/>
      <c r="D802" s="239"/>
      <c r="E802" s="268"/>
      <c r="F802" s="282"/>
    </row>
    <row r="803" spans="1:6">
      <c r="A803" s="239"/>
      <c r="B803" s="250"/>
      <c r="C803" s="239"/>
      <c r="D803" s="239"/>
      <c r="E803" s="268"/>
      <c r="F803" s="282"/>
    </row>
    <row r="804" spans="1:6">
      <c r="A804" s="239"/>
      <c r="B804" s="250"/>
      <c r="C804" s="239"/>
      <c r="D804" s="239"/>
      <c r="E804" s="268"/>
      <c r="F804" s="282"/>
    </row>
    <row r="805" spans="1:6">
      <c r="A805" s="239"/>
      <c r="B805" s="250"/>
      <c r="C805" s="239"/>
      <c r="D805" s="239"/>
      <c r="E805" s="268"/>
      <c r="F805" s="282"/>
    </row>
    <row r="806" spans="1:6">
      <c r="A806" s="239"/>
      <c r="B806" s="250"/>
      <c r="C806" s="239"/>
      <c r="D806" s="239"/>
      <c r="E806" s="268"/>
      <c r="F806" s="282"/>
    </row>
    <row r="807" spans="1:6">
      <c r="A807" s="239"/>
      <c r="B807" s="250"/>
      <c r="C807" s="239"/>
      <c r="D807" s="239"/>
      <c r="E807" s="268"/>
      <c r="F807" s="282"/>
    </row>
    <row r="808" spans="1:6">
      <c r="A808" s="239"/>
      <c r="B808" s="250"/>
      <c r="C808" s="239"/>
      <c r="D808" s="239"/>
      <c r="E808" s="268"/>
      <c r="F808" s="282"/>
    </row>
    <row r="809" spans="1:6">
      <c r="A809" s="239"/>
      <c r="B809" s="250"/>
      <c r="C809" s="239"/>
      <c r="D809" s="239"/>
      <c r="E809" s="268"/>
      <c r="F809" s="282"/>
    </row>
    <row r="810" spans="1:6">
      <c r="A810" s="239"/>
      <c r="B810" s="250"/>
      <c r="C810" s="239"/>
      <c r="D810" s="239"/>
      <c r="E810" s="268"/>
      <c r="F810" s="282"/>
    </row>
    <row r="811" spans="1:6">
      <c r="A811" s="239"/>
      <c r="B811" s="250"/>
      <c r="C811" s="239"/>
      <c r="D811" s="239"/>
      <c r="E811" s="268"/>
      <c r="F811" s="282"/>
    </row>
    <row r="812" spans="1:6">
      <c r="A812" s="239"/>
      <c r="B812" s="250"/>
      <c r="C812" s="239"/>
      <c r="D812" s="239"/>
      <c r="E812" s="268"/>
      <c r="F812" s="282"/>
    </row>
    <row r="813" spans="1:6">
      <c r="A813" s="239"/>
      <c r="B813" s="250"/>
      <c r="C813" s="239"/>
      <c r="D813" s="239"/>
      <c r="E813" s="268"/>
      <c r="F813" s="282"/>
    </row>
    <row r="814" spans="1:6">
      <c r="A814" s="239"/>
      <c r="B814" s="250"/>
      <c r="C814" s="239"/>
      <c r="D814" s="239"/>
      <c r="E814" s="268"/>
      <c r="F814" s="282"/>
    </row>
    <row r="815" spans="1:6">
      <c r="A815" s="239"/>
      <c r="B815" s="250"/>
      <c r="C815" s="239"/>
      <c r="D815" s="239"/>
      <c r="E815" s="268"/>
      <c r="F815" s="282"/>
    </row>
    <row r="816" spans="1:6">
      <c r="A816" s="239"/>
      <c r="B816" s="250"/>
      <c r="C816" s="239"/>
      <c r="D816" s="239"/>
      <c r="E816" s="268"/>
      <c r="F816" s="282"/>
    </row>
    <row r="817" spans="1:6">
      <c r="A817" s="239"/>
      <c r="B817" s="250"/>
      <c r="C817" s="239"/>
      <c r="D817" s="239"/>
      <c r="E817" s="268"/>
      <c r="F817" s="282"/>
    </row>
    <row r="818" spans="1:6">
      <c r="A818" s="239"/>
      <c r="B818" s="250"/>
      <c r="C818" s="239"/>
      <c r="D818" s="239"/>
      <c r="E818" s="268"/>
      <c r="F818" s="282"/>
    </row>
    <row r="819" spans="1:6">
      <c r="A819" s="239"/>
      <c r="B819" s="250"/>
      <c r="C819" s="239"/>
      <c r="D819" s="239"/>
      <c r="E819" s="268"/>
      <c r="F819" s="282"/>
    </row>
    <row r="820" spans="1:6">
      <c r="A820" s="239"/>
      <c r="B820" s="250"/>
      <c r="C820" s="239"/>
      <c r="D820" s="239"/>
      <c r="E820" s="268"/>
      <c r="F820" s="282"/>
    </row>
    <row r="821" spans="1:6">
      <c r="A821" s="239"/>
      <c r="B821" s="250"/>
      <c r="C821" s="239"/>
      <c r="D821" s="239"/>
      <c r="E821" s="268"/>
      <c r="F821" s="282"/>
    </row>
    <row r="822" spans="1:6">
      <c r="A822" s="239"/>
      <c r="B822" s="250"/>
      <c r="C822" s="239"/>
      <c r="D822" s="239"/>
      <c r="E822" s="268"/>
      <c r="F822" s="282"/>
    </row>
    <row r="823" spans="1:6">
      <c r="A823" s="239"/>
      <c r="B823" s="250"/>
      <c r="C823" s="239"/>
      <c r="D823" s="239"/>
      <c r="E823" s="268"/>
      <c r="F823" s="282"/>
    </row>
    <row r="824" spans="1:6">
      <c r="A824" s="239"/>
      <c r="B824" s="250"/>
      <c r="C824" s="239"/>
      <c r="D824" s="239"/>
      <c r="E824" s="268"/>
      <c r="F824" s="282"/>
    </row>
    <row r="825" spans="1:6">
      <c r="A825" s="239"/>
      <c r="B825" s="250"/>
      <c r="C825" s="239"/>
      <c r="D825" s="239"/>
      <c r="E825" s="268"/>
      <c r="F825" s="282"/>
    </row>
    <row r="826" spans="1:6">
      <c r="A826" s="239"/>
      <c r="B826" s="250"/>
      <c r="C826" s="239"/>
      <c r="D826" s="239"/>
      <c r="E826" s="268"/>
      <c r="F826" s="282"/>
    </row>
    <row r="827" spans="1:6">
      <c r="A827" s="239"/>
      <c r="B827" s="250"/>
      <c r="C827" s="239"/>
      <c r="D827" s="239"/>
      <c r="E827" s="268"/>
      <c r="F827" s="282"/>
    </row>
    <row r="828" spans="1:6">
      <c r="A828" s="239"/>
      <c r="B828" s="250"/>
      <c r="C828" s="239"/>
      <c r="D828" s="239"/>
      <c r="E828" s="268"/>
      <c r="F828" s="282"/>
    </row>
    <row r="829" spans="1:6">
      <c r="A829" s="239"/>
      <c r="B829" s="250"/>
      <c r="C829" s="239"/>
      <c r="D829" s="239"/>
      <c r="E829" s="268"/>
      <c r="F829" s="282"/>
    </row>
    <row r="830" spans="1:6">
      <c r="A830" s="239"/>
      <c r="B830" s="250"/>
      <c r="C830" s="239"/>
      <c r="D830" s="239"/>
      <c r="E830" s="268"/>
      <c r="F830" s="282"/>
    </row>
    <row r="831" spans="1:6">
      <c r="A831" s="239"/>
      <c r="B831" s="250"/>
      <c r="C831" s="239"/>
      <c r="D831" s="239"/>
      <c r="E831" s="268"/>
      <c r="F831" s="282"/>
    </row>
    <row r="832" spans="1:6">
      <c r="A832" s="239"/>
      <c r="B832" s="250"/>
      <c r="C832" s="239"/>
      <c r="D832" s="239"/>
      <c r="E832" s="268"/>
      <c r="F832" s="282"/>
    </row>
    <row r="833" spans="1:6">
      <c r="A833" s="239"/>
      <c r="B833" s="250"/>
      <c r="C833" s="239"/>
      <c r="D833" s="239"/>
      <c r="E833" s="268"/>
      <c r="F833" s="282"/>
    </row>
    <row r="834" spans="1:6">
      <c r="A834" s="239"/>
      <c r="B834" s="250"/>
      <c r="C834" s="239"/>
      <c r="D834" s="239"/>
      <c r="E834" s="268"/>
      <c r="F834" s="282"/>
    </row>
    <row r="835" spans="1:6">
      <c r="A835" s="239"/>
      <c r="B835" s="250"/>
      <c r="C835" s="239"/>
      <c r="D835" s="239"/>
      <c r="E835" s="268"/>
      <c r="F835" s="282"/>
    </row>
    <row r="836" spans="1:6">
      <c r="A836" s="239"/>
      <c r="B836" s="250"/>
      <c r="C836" s="239"/>
      <c r="D836" s="239"/>
      <c r="E836" s="268"/>
      <c r="F836" s="282"/>
    </row>
    <row r="837" spans="1:6">
      <c r="A837" s="239"/>
      <c r="B837" s="250"/>
      <c r="C837" s="239"/>
      <c r="D837" s="239"/>
      <c r="E837" s="268"/>
      <c r="F837" s="282"/>
    </row>
    <row r="838" spans="1:6">
      <c r="A838" s="239"/>
      <c r="B838" s="250"/>
      <c r="C838" s="239"/>
      <c r="D838" s="239"/>
      <c r="E838" s="268"/>
      <c r="F838" s="282"/>
    </row>
    <row r="839" spans="1:6">
      <c r="A839" s="239"/>
      <c r="B839" s="250"/>
      <c r="C839" s="239"/>
      <c r="D839" s="239"/>
      <c r="E839" s="268"/>
      <c r="F839" s="282"/>
    </row>
    <row r="840" spans="1:6">
      <c r="A840" s="239"/>
      <c r="B840" s="250"/>
      <c r="C840" s="239"/>
      <c r="D840" s="239"/>
      <c r="E840" s="268"/>
      <c r="F840" s="282"/>
    </row>
    <row r="841" spans="1:6">
      <c r="A841" s="239"/>
      <c r="B841" s="250"/>
      <c r="C841" s="239"/>
      <c r="D841" s="239"/>
      <c r="E841" s="268"/>
      <c r="F841" s="282"/>
    </row>
    <row r="842" spans="1:6">
      <c r="A842" s="239"/>
      <c r="B842" s="250"/>
      <c r="C842" s="239"/>
      <c r="D842" s="239"/>
      <c r="E842" s="268"/>
      <c r="F842" s="282"/>
    </row>
    <row r="843" spans="1:6">
      <c r="A843" s="239"/>
      <c r="B843" s="250"/>
      <c r="C843" s="239"/>
      <c r="D843" s="239"/>
      <c r="E843" s="268"/>
      <c r="F843" s="282"/>
    </row>
    <row r="844" spans="1:6">
      <c r="A844" s="239"/>
      <c r="B844" s="250"/>
      <c r="C844" s="239"/>
      <c r="D844" s="239"/>
      <c r="E844" s="268"/>
      <c r="F844" s="282"/>
    </row>
    <row r="845" spans="1:6">
      <c r="A845" s="239"/>
      <c r="B845" s="250"/>
      <c r="C845" s="239"/>
      <c r="D845" s="239"/>
      <c r="E845" s="268"/>
      <c r="F845" s="282"/>
    </row>
    <row r="846" spans="1:6">
      <c r="A846" s="239"/>
      <c r="B846" s="250"/>
      <c r="C846" s="239"/>
      <c r="D846" s="239"/>
      <c r="E846" s="268"/>
      <c r="F846" s="282"/>
    </row>
    <row r="847" spans="1:6">
      <c r="A847" s="239"/>
      <c r="B847" s="250"/>
      <c r="C847" s="239"/>
      <c r="D847" s="239"/>
      <c r="E847" s="268"/>
      <c r="F847" s="282"/>
    </row>
    <row r="848" spans="1:6">
      <c r="A848" s="239"/>
      <c r="B848" s="250"/>
      <c r="C848" s="239"/>
      <c r="D848" s="239"/>
      <c r="E848" s="268"/>
      <c r="F848" s="282"/>
    </row>
    <row r="849" spans="1:6">
      <c r="A849" s="239"/>
      <c r="B849" s="250"/>
      <c r="C849" s="239"/>
      <c r="D849" s="239"/>
      <c r="E849" s="268"/>
      <c r="F849" s="282"/>
    </row>
    <row r="850" spans="1:6">
      <c r="A850" s="239"/>
      <c r="B850" s="250"/>
      <c r="C850" s="239"/>
      <c r="D850" s="239"/>
      <c r="E850" s="268"/>
      <c r="F850" s="282"/>
    </row>
    <row r="851" spans="1:6">
      <c r="A851" s="239"/>
      <c r="B851" s="250"/>
      <c r="C851" s="239"/>
      <c r="D851" s="239"/>
      <c r="E851" s="268"/>
      <c r="F851" s="282"/>
    </row>
    <row r="852" spans="1:6">
      <c r="A852" s="239"/>
      <c r="B852" s="250"/>
      <c r="C852" s="239"/>
      <c r="D852" s="239"/>
      <c r="E852" s="268"/>
      <c r="F852" s="282"/>
    </row>
    <row r="853" spans="1:6">
      <c r="A853" s="239"/>
      <c r="B853" s="250"/>
      <c r="C853" s="239"/>
      <c r="D853" s="239"/>
      <c r="E853" s="268"/>
      <c r="F853" s="282"/>
    </row>
    <row r="854" spans="1:6">
      <c r="A854" s="239"/>
      <c r="B854" s="250"/>
      <c r="C854" s="239"/>
      <c r="D854" s="239"/>
      <c r="E854" s="268"/>
      <c r="F854" s="282"/>
    </row>
    <row r="855" spans="1:6">
      <c r="A855" s="239"/>
      <c r="B855" s="250"/>
      <c r="C855" s="239"/>
      <c r="D855" s="239"/>
      <c r="E855" s="268"/>
      <c r="F855" s="282"/>
    </row>
    <row r="856" spans="1:6">
      <c r="A856" s="239"/>
      <c r="B856" s="250"/>
      <c r="C856" s="239"/>
      <c r="D856" s="239"/>
      <c r="E856" s="268"/>
      <c r="F856" s="282"/>
    </row>
    <row r="857" spans="1:6">
      <c r="A857" s="239"/>
      <c r="B857" s="250"/>
      <c r="C857" s="239"/>
      <c r="D857" s="239"/>
      <c r="E857" s="268"/>
      <c r="F857" s="282"/>
    </row>
    <row r="858" spans="1:6">
      <c r="A858" s="239"/>
      <c r="B858" s="250"/>
      <c r="C858" s="239"/>
      <c r="D858" s="239"/>
      <c r="E858" s="268"/>
      <c r="F858" s="282"/>
    </row>
    <row r="859" spans="1:6">
      <c r="A859" s="239"/>
      <c r="B859" s="250"/>
      <c r="C859" s="239"/>
      <c r="D859" s="239"/>
      <c r="E859" s="268"/>
      <c r="F859" s="282"/>
    </row>
    <row r="860" spans="1:6">
      <c r="A860" s="239"/>
      <c r="B860" s="250"/>
      <c r="C860" s="239"/>
      <c r="D860" s="239"/>
      <c r="E860" s="268"/>
      <c r="F860" s="282"/>
    </row>
    <row r="861" spans="1:6">
      <c r="A861" s="239"/>
      <c r="B861" s="250"/>
      <c r="C861" s="239"/>
      <c r="D861" s="239"/>
      <c r="E861" s="268"/>
      <c r="F861" s="282"/>
    </row>
    <row r="862" spans="1:6">
      <c r="A862" s="239"/>
      <c r="B862" s="250"/>
      <c r="C862" s="239"/>
      <c r="D862" s="239"/>
      <c r="E862" s="268"/>
      <c r="F862" s="282"/>
    </row>
    <row r="863" spans="1:6">
      <c r="A863" s="239"/>
      <c r="B863" s="250"/>
      <c r="C863" s="239"/>
      <c r="D863" s="239"/>
      <c r="E863" s="268"/>
      <c r="F863" s="282"/>
    </row>
    <row r="864" spans="1:6">
      <c r="A864" s="239"/>
      <c r="B864" s="250"/>
      <c r="C864" s="239"/>
      <c r="D864" s="239"/>
      <c r="E864" s="268"/>
      <c r="F864" s="282"/>
    </row>
    <row r="865" spans="1:6">
      <c r="A865" s="239"/>
      <c r="B865" s="250"/>
      <c r="C865" s="239"/>
      <c r="D865" s="239"/>
      <c r="E865" s="268"/>
      <c r="F865" s="282"/>
    </row>
    <row r="866" spans="1:6">
      <c r="A866" s="239"/>
      <c r="B866" s="250"/>
      <c r="C866" s="239"/>
      <c r="D866" s="239"/>
      <c r="E866" s="268"/>
      <c r="F866" s="282"/>
    </row>
    <row r="867" spans="1:6">
      <c r="A867" s="239"/>
      <c r="B867" s="250"/>
      <c r="C867" s="239"/>
      <c r="D867" s="239"/>
      <c r="E867" s="268"/>
      <c r="F867" s="282"/>
    </row>
    <row r="868" spans="1:6">
      <c r="A868" s="239"/>
      <c r="B868" s="250"/>
      <c r="C868" s="239"/>
      <c r="D868" s="239"/>
      <c r="E868" s="268"/>
      <c r="F868" s="282"/>
    </row>
    <row r="869" spans="1:6">
      <c r="A869" s="239"/>
      <c r="B869" s="250"/>
      <c r="C869" s="239"/>
      <c r="D869" s="239"/>
      <c r="E869" s="268"/>
      <c r="F869" s="282"/>
    </row>
    <row r="870" spans="1:6">
      <c r="A870" s="239"/>
      <c r="B870" s="250"/>
      <c r="C870" s="239"/>
      <c r="D870" s="239"/>
      <c r="E870" s="268"/>
      <c r="F870" s="282"/>
    </row>
    <row r="871" spans="1:6">
      <c r="A871" s="239"/>
      <c r="B871" s="250"/>
      <c r="C871" s="239"/>
      <c r="D871" s="239"/>
      <c r="E871" s="268"/>
      <c r="F871" s="282"/>
    </row>
    <row r="872" spans="1:6">
      <c r="A872" s="239"/>
      <c r="B872" s="250"/>
      <c r="C872" s="239"/>
      <c r="D872" s="239"/>
      <c r="E872" s="268"/>
      <c r="F872" s="282"/>
    </row>
    <row r="873" spans="1:6">
      <c r="A873" s="239"/>
      <c r="B873" s="250"/>
      <c r="C873" s="239"/>
      <c r="D873" s="239"/>
      <c r="E873" s="268"/>
      <c r="F873" s="282"/>
    </row>
    <row r="874" spans="1:6">
      <c r="A874" s="239"/>
      <c r="B874" s="250"/>
      <c r="C874" s="239"/>
      <c r="D874" s="239"/>
      <c r="E874" s="268"/>
      <c r="F874" s="282"/>
    </row>
    <row r="875" spans="1:6">
      <c r="A875" s="239"/>
      <c r="B875" s="250"/>
      <c r="C875" s="239"/>
      <c r="D875" s="239"/>
      <c r="E875" s="268"/>
      <c r="F875" s="282"/>
    </row>
    <row r="876" spans="1:6">
      <c r="A876" s="239"/>
      <c r="B876" s="250"/>
      <c r="C876" s="239"/>
      <c r="D876" s="239"/>
      <c r="E876" s="268"/>
      <c r="F876" s="282"/>
    </row>
    <row r="877" spans="1:6">
      <c r="A877" s="239"/>
      <c r="B877" s="250"/>
      <c r="C877" s="239"/>
      <c r="D877" s="239"/>
      <c r="E877" s="268"/>
      <c r="F877" s="282"/>
    </row>
    <row r="878" spans="1:6">
      <c r="A878" s="239"/>
      <c r="B878" s="250"/>
      <c r="C878" s="239"/>
      <c r="D878" s="239"/>
      <c r="E878" s="268"/>
      <c r="F878" s="282"/>
    </row>
    <row r="879" spans="1:6">
      <c r="A879" s="239"/>
      <c r="B879" s="250"/>
      <c r="C879" s="239"/>
      <c r="D879" s="239"/>
      <c r="E879" s="268"/>
      <c r="F879" s="282"/>
    </row>
    <row r="880" spans="1:6">
      <c r="A880" s="239"/>
      <c r="B880" s="250"/>
      <c r="C880" s="239"/>
      <c r="D880" s="239"/>
      <c r="E880" s="268"/>
      <c r="F880" s="282"/>
    </row>
    <row r="881" spans="1:6">
      <c r="A881" s="239"/>
      <c r="B881" s="250"/>
      <c r="C881" s="239"/>
      <c r="D881" s="239"/>
      <c r="E881" s="268"/>
      <c r="F881" s="282"/>
    </row>
    <row r="882" spans="1:6">
      <c r="A882" s="239"/>
      <c r="B882" s="250"/>
      <c r="C882" s="239"/>
      <c r="D882" s="239"/>
      <c r="E882" s="268"/>
      <c r="F882" s="282"/>
    </row>
    <row r="883" spans="1:6">
      <c r="A883" s="239"/>
      <c r="B883" s="250"/>
      <c r="C883" s="239"/>
      <c r="D883" s="239"/>
      <c r="E883" s="268"/>
      <c r="F883" s="282"/>
    </row>
    <row r="884" spans="1:6">
      <c r="A884" s="239"/>
      <c r="B884" s="250"/>
      <c r="C884" s="239"/>
      <c r="D884" s="239"/>
      <c r="E884" s="268"/>
      <c r="F884" s="282"/>
    </row>
    <row r="885" spans="1:6">
      <c r="A885" s="239"/>
      <c r="B885" s="250"/>
      <c r="C885" s="239"/>
      <c r="D885" s="239"/>
      <c r="E885" s="268"/>
      <c r="F885" s="282"/>
    </row>
    <row r="886" spans="1:6">
      <c r="A886" s="239"/>
      <c r="B886" s="250"/>
      <c r="C886" s="239"/>
      <c r="D886" s="239"/>
      <c r="E886" s="268"/>
      <c r="F886" s="282"/>
    </row>
    <row r="887" spans="1:6">
      <c r="A887" s="239"/>
      <c r="B887" s="250"/>
      <c r="C887" s="239"/>
      <c r="D887" s="239"/>
      <c r="E887" s="268"/>
      <c r="F887" s="282"/>
    </row>
    <row r="888" spans="1:6">
      <c r="A888" s="239"/>
      <c r="B888" s="250"/>
      <c r="C888" s="239"/>
      <c r="D888" s="239"/>
      <c r="E888" s="268"/>
      <c r="F888" s="282"/>
    </row>
    <row r="889" spans="1:6">
      <c r="A889" s="239"/>
      <c r="B889" s="250"/>
      <c r="C889" s="239"/>
      <c r="D889" s="239"/>
      <c r="E889" s="268"/>
      <c r="F889" s="282"/>
    </row>
    <row r="890" spans="1:6">
      <c r="A890" s="239"/>
      <c r="B890" s="250"/>
      <c r="C890" s="239"/>
      <c r="D890" s="239"/>
      <c r="E890" s="268"/>
      <c r="F890" s="282"/>
    </row>
    <row r="891" spans="1:6">
      <c r="A891" s="239"/>
      <c r="B891" s="250"/>
      <c r="C891" s="239"/>
      <c r="D891" s="239"/>
      <c r="E891" s="268"/>
      <c r="F891" s="282"/>
    </row>
    <row r="892" spans="1:6">
      <c r="A892" s="239"/>
      <c r="B892" s="250"/>
      <c r="C892" s="239"/>
      <c r="D892" s="239"/>
      <c r="E892" s="268"/>
      <c r="F892" s="282"/>
    </row>
    <row r="893" spans="1:6">
      <c r="A893" s="239"/>
      <c r="B893" s="250"/>
      <c r="C893" s="239"/>
      <c r="D893" s="239"/>
      <c r="E893" s="268"/>
      <c r="F893" s="282"/>
    </row>
    <row r="894" spans="1:6">
      <c r="A894" s="239"/>
      <c r="B894" s="250"/>
      <c r="C894" s="239"/>
      <c r="D894" s="239"/>
      <c r="E894" s="268"/>
      <c r="F894" s="282"/>
    </row>
    <row r="895" spans="1:6">
      <c r="A895" s="239"/>
      <c r="B895" s="250"/>
      <c r="C895" s="239"/>
      <c r="D895" s="239"/>
      <c r="E895" s="268"/>
      <c r="F895" s="282"/>
    </row>
    <row r="896" spans="1:6">
      <c r="A896" s="239"/>
      <c r="B896" s="250"/>
      <c r="C896" s="239"/>
      <c r="D896" s="239"/>
      <c r="E896" s="268"/>
      <c r="F896" s="282"/>
    </row>
    <row r="897" spans="1:6">
      <c r="A897" s="239"/>
      <c r="B897" s="250"/>
      <c r="C897" s="239"/>
      <c r="D897" s="239"/>
      <c r="E897" s="268"/>
      <c r="F897" s="282"/>
    </row>
    <row r="898" spans="1:6">
      <c r="A898" s="239"/>
      <c r="B898" s="250"/>
      <c r="C898" s="239"/>
      <c r="D898" s="239"/>
      <c r="E898" s="268"/>
      <c r="F898" s="282"/>
    </row>
    <row r="899" spans="1:6">
      <c r="A899" s="239"/>
      <c r="B899" s="250"/>
      <c r="C899" s="239"/>
      <c r="D899" s="239"/>
      <c r="E899" s="268"/>
      <c r="F899" s="282"/>
    </row>
    <row r="900" spans="1:6">
      <c r="A900" s="239"/>
      <c r="B900" s="250"/>
      <c r="C900" s="239"/>
      <c r="D900" s="239"/>
      <c r="E900" s="268"/>
      <c r="F900" s="282"/>
    </row>
    <row r="901" spans="1:6">
      <c r="A901" s="239"/>
      <c r="B901" s="250"/>
      <c r="C901" s="239"/>
      <c r="D901" s="239"/>
      <c r="E901" s="268"/>
      <c r="F901" s="282"/>
    </row>
    <row r="902" spans="1:6">
      <c r="A902" s="239"/>
      <c r="B902" s="250"/>
      <c r="C902" s="239"/>
      <c r="D902" s="239"/>
      <c r="E902" s="268"/>
      <c r="F902" s="282"/>
    </row>
    <row r="903" spans="1:6">
      <c r="A903" s="239"/>
      <c r="B903" s="250"/>
      <c r="C903" s="239"/>
      <c r="D903" s="239"/>
      <c r="E903" s="268"/>
      <c r="F903" s="282"/>
    </row>
    <row r="904" spans="1:6">
      <c r="A904" s="239"/>
      <c r="B904" s="250"/>
      <c r="C904" s="239"/>
      <c r="D904" s="239"/>
      <c r="E904" s="268"/>
      <c r="F904" s="282"/>
    </row>
    <row r="905" spans="1:6">
      <c r="A905" s="239"/>
      <c r="B905" s="250"/>
      <c r="C905" s="239"/>
      <c r="D905" s="239"/>
      <c r="E905" s="268"/>
      <c r="F905" s="282"/>
    </row>
    <row r="906" spans="1:6">
      <c r="A906" s="239"/>
      <c r="B906" s="250"/>
      <c r="C906" s="239"/>
      <c r="D906" s="239"/>
      <c r="E906" s="268"/>
      <c r="F906" s="282"/>
    </row>
    <row r="907" spans="1:6">
      <c r="A907" s="239"/>
      <c r="B907" s="250"/>
      <c r="C907" s="239"/>
      <c r="D907" s="239"/>
      <c r="E907" s="268"/>
      <c r="F907" s="282"/>
    </row>
    <row r="908" spans="1:6">
      <c r="A908" s="239"/>
      <c r="B908" s="250"/>
      <c r="C908" s="239"/>
      <c r="D908" s="239"/>
      <c r="E908" s="268"/>
      <c r="F908" s="282"/>
    </row>
    <row r="909" spans="1:6">
      <c r="A909" s="239"/>
      <c r="B909" s="250"/>
      <c r="C909" s="239"/>
      <c r="D909" s="239"/>
      <c r="E909" s="268"/>
      <c r="F909" s="282"/>
    </row>
    <row r="910" spans="1:6">
      <c r="A910" s="239"/>
      <c r="B910" s="250"/>
      <c r="C910" s="239"/>
      <c r="D910" s="239"/>
      <c r="E910" s="268"/>
      <c r="F910" s="282"/>
    </row>
    <row r="911" spans="1:6">
      <c r="A911" s="239"/>
      <c r="B911" s="250"/>
      <c r="C911" s="239"/>
      <c r="D911" s="239"/>
      <c r="E911" s="268"/>
      <c r="F911" s="282"/>
    </row>
    <row r="912" spans="1:6">
      <c r="A912" s="239"/>
      <c r="B912" s="250"/>
      <c r="C912" s="239"/>
      <c r="D912" s="239"/>
      <c r="E912" s="268"/>
      <c r="F912" s="282"/>
    </row>
    <row r="913" spans="1:6">
      <c r="A913" s="239"/>
      <c r="B913" s="250"/>
      <c r="C913" s="239"/>
      <c r="D913" s="239"/>
      <c r="E913" s="268"/>
      <c r="F913" s="282"/>
    </row>
    <row r="914" spans="1:6">
      <c r="A914" s="239"/>
      <c r="B914" s="250"/>
      <c r="C914" s="239"/>
      <c r="D914" s="239"/>
      <c r="E914" s="268"/>
      <c r="F914" s="282"/>
    </row>
    <row r="915" spans="1:6">
      <c r="A915" s="239"/>
      <c r="B915" s="250"/>
      <c r="C915" s="239"/>
      <c r="D915" s="239"/>
      <c r="E915" s="268"/>
      <c r="F915" s="282"/>
    </row>
    <row r="916" spans="1:6">
      <c r="A916" s="239"/>
      <c r="B916" s="250"/>
      <c r="C916" s="239"/>
      <c r="D916" s="239"/>
      <c r="E916" s="268"/>
      <c r="F916" s="282"/>
    </row>
    <row r="917" spans="1:6">
      <c r="A917" s="239"/>
      <c r="B917" s="250"/>
      <c r="C917" s="239"/>
      <c r="D917" s="239"/>
      <c r="E917" s="268"/>
      <c r="F917" s="282"/>
    </row>
    <row r="918" spans="1:6">
      <c r="A918" s="239"/>
      <c r="B918" s="250"/>
      <c r="C918" s="239"/>
      <c r="D918" s="239"/>
      <c r="E918" s="268"/>
      <c r="F918" s="282"/>
    </row>
    <row r="919" spans="1:6">
      <c r="A919" s="239"/>
      <c r="B919" s="250"/>
      <c r="C919" s="239"/>
      <c r="D919" s="239"/>
      <c r="E919" s="268"/>
      <c r="F919" s="282"/>
    </row>
    <row r="920" spans="1:6">
      <c r="A920" s="239"/>
      <c r="B920" s="250"/>
      <c r="C920" s="239"/>
      <c r="D920" s="239"/>
      <c r="E920" s="268"/>
      <c r="F920" s="282"/>
    </row>
    <row r="921" spans="1:6">
      <c r="A921" s="239"/>
      <c r="B921" s="250"/>
      <c r="C921" s="239"/>
      <c r="D921" s="239"/>
      <c r="E921" s="268"/>
      <c r="F921" s="282"/>
    </row>
    <row r="922" spans="1:6">
      <c r="A922" s="239"/>
      <c r="B922" s="250"/>
      <c r="C922" s="239"/>
      <c r="D922" s="239"/>
      <c r="E922" s="268"/>
      <c r="F922" s="282"/>
    </row>
    <row r="923" spans="1:6">
      <c r="A923" s="239"/>
      <c r="B923" s="250"/>
      <c r="C923" s="239"/>
      <c r="D923" s="239"/>
      <c r="E923" s="268"/>
      <c r="F923" s="282"/>
    </row>
    <row r="924" spans="1:6">
      <c r="A924" s="239"/>
      <c r="B924" s="250"/>
      <c r="C924" s="239"/>
      <c r="D924" s="239"/>
      <c r="E924" s="268"/>
      <c r="F924" s="282"/>
    </row>
    <row r="925" spans="1:6">
      <c r="A925" s="239"/>
      <c r="B925" s="250"/>
      <c r="C925" s="239"/>
      <c r="D925" s="239"/>
      <c r="E925" s="268"/>
      <c r="F925" s="282"/>
    </row>
    <row r="926" spans="1:6">
      <c r="A926" s="239"/>
      <c r="B926" s="250"/>
      <c r="C926" s="239"/>
      <c r="D926" s="239"/>
      <c r="E926" s="268"/>
      <c r="F926" s="282"/>
    </row>
    <row r="927" spans="1:6">
      <c r="A927" s="239"/>
      <c r="B927" s="250"/>
      <c r="C927" s="239"/>
      <c r="D927" s="239"/>
      <c r="E927" s="268"/>
      <c r="F927" s="282"/>
    </row>
    <row r="928" spans="1:6">
      <c r="A928" s="239"/>
      <c r="B928" s="250"/>
      <c r="C928" s="239"/>
      <c r="D928" s="239"/>
      <c r="E928" s="268"/>
      <c r="F928" s="282"/>
    </row>
    <row r="929" spans="1:6">
      <c r="A929" s="239"/>
      <c r="B929" s="250"/>
      <c r="C929" s="239"/>
      <c r="D929" s="239"/>
      <c r="E929" s="268"/>
      <c r="F929" s="282"/>
    </row>
    <row r="930" spans="1:6">
      <c r="A930" s="239"/>
      <c r="B930" s="250"/>
      <c r="C930" s="239"/>
      <c r="D930" s="239"/>
      <c r="E930" s="268"/>
      <c r="F930" s="282"/>
    </row>
    <row r="931" spans="1:6">
      <c r="A931" s="239"/>
      <c r="B931" s="250"/>
      <c r="C931" s="239"/>
      <c r="D931" s="239"/>
      <c r="E931" s="268"/>
      <c r="F931" s="282"/>
    </row>
    <row r="932" spans="1:6">
      <c r="A932" s="239"/>
      <c r="B932" s="250"/>
      <c r="C932" s="239"/>
      <c r="D932" s="239"/>
      <c r="E932" s="268"/>
      <c r="F932" s="282"/>
    </row>
    <row r="933" spans="1:6">
      <c r="A933" s="239"/>
      <c r="B933" s="250"/>
      <c r="C933" s="239"/>
      <c r="D933" s="239"/>
      <c r="E933" s="268"/>
      <c r="F933" s="282"/>
    </row>
    <row r="934" spans="1:6">
      <c r="A934" s="239"/>
      <c r="B934" s="250"/>
      <c r="C934" s="239"/>
      <c r="D934" s="239"/>
      <c r="E934" s="268"/>
      <c r="F934" s="282"/>
    </row>
    <row r="935" spans="1:6">
      <c r="A935" s="239"/>
      <c r="B935" s="250"/>
      <c r="C935" s="239"/>
      <c r="D935" s="239"/>
      <c r="E935" s="268"/>
      <c r="F935" s="282"/>
    </row>
    <row r="936" spans="1:6">
      <c r="A936" s="239"/>
      <c r="B936" s="250"/>
      <c r="C936" s="239"/>
      <c r="D936" s="239"/>
      <c r="E936" s="268"/>
      <c r="F936" s="282"/>
    </row>
    <row r="937" spans="1:6">
      <c r="A937" s="239"/>
      <c r="B937" s="250"/>
      <c r="C937" s="239"/>
      <c r="D937" s="239"/>
      <c r="E937" s="268"/>
      <c r="F937" s="282"/>
    </row>
    <row r="938" spans="1:6">
      <c r="A938" s="239"/>
      <c r="B938" s="250"/>
      <c r="C938" s="239"/>
      <c r="D938" s="239"/>
      <c r="E938" s="268"/>
      <c r="F938" s="282"/>
    </row>
    <row r="939" spans="1:6">
      <c r="A939" s="239"/>
      <c r="B939" s="250"/>
      <c r="C939" s="239"/>
      <c r="D939" s="239"/>
      <c r="E939" s="268"/>
      <c r="F939" s="282"/>
    </row>
    <row r="940" spans="1:6">
      <c r="A940" s="239"/>
      <c r="B940" s="250"/>
      <c r="C940" s="239"/>
      <c r="D940" s="239"/>
      <c r="E940" s="268"/>
      <c r="F940" s="282"/>
    </row>
    <row r="941" spans="1:6">
      <c r="A941" s="239"/>
      <c r="B941" s="250"/>
      <c r="C941" s="239"/>
      <c r="D941" s="239"/>
      <c r="E941" s="268"/>
      <c r="F941" s="282"/>
    </row>
    <row r="942" spans="1:6">
      <c r="A942" s="239"/>
      <c r="B942" s="250"/>
      <c r="C942" s="239"/>
      <c r="D942" s="239"/>
      <c r="E942" s="268"/>
      <c r="F942" s="282"/>
    </row>
    <row r="943" spans="1:6">
      <c r="A943" s="239"/>
      <c r="B943" s="250"/>
      <c r="C943" s="239"/>
      <c r="D943" s="239"/>
      <c r="E943" s="268"/>
      <c r="F943" s="282"/>
    </row>
    <row r="944" spans="1:6">
      <c r="A944" s="239"/>
      <c r="B944" s="250"/>
      <c r="C944" s="239"/>
      <c r="D944" s="239"/>
      <c r="E944" s="268"/>
      <c r="F944" s="282"/>
    </row>
    <row r="945" spans="1:6">
      <c r="A945" s="239"/>
      <c r="B945" s="250"/>
      <c r="C945" s="239"/>
      <c r="D945" s="239"/>
      <c r="E945" s="268"/>
      <c r="F945" s="282"/>
    </row>
    <row r="946" spans="1:6">
      <c r="A946" s="239"/>
      <c r="B946" s="250"/>
      <c r="C946" s="239"/>
      <c r="D946" s="239"/>
      <c r="E946" s="268"/>
      <c r="F946" s="282"/>
    </row>
    <row r="947" spans="1:6">
      <c r="A947" s="239"/>
      <c r="B947" s="250"/>
      <c r="C947" s="239"/>
      <c r="D947" s="239"/>
      <c r="E947" s="268"/>
      <c r="F947" s="282"/>
    </row>
    <row r="948" spans="1:6">
      <c r="A948" s="239"/>
      <c r="B948" s="250"/>
      <c r="C948" s="239"/>
      <c r="D948" s="239"/>
      <c r="E948" s="268"/>
      <c r="F948" s="282"/>
    </row>
    <row r="949" spans="1:6">
      <c r="A949" s="239"/>
      <c r="B949" s="250"/>
      <c r="C949" s="239"/>
      <c r="D949" s="239"/>
      <c r="E949" s="268"/>
      <c r="F949" s="282"/>
    </row>
    <row r="950" spans="1:6">
      <c r="A950" s="239"/>
      <c r="B950" s="250"/>
      <c r="C950" s="239"/>
      <c r="D950" s="239"/>
      <c r="E950" s="268"/>
      <c r="F950" s="282"/>
    </row>
    <row r="951" spans="1:6">
      <c r="A951" s="239"/>
      <c r="B951" s="250"/>
      <c r="C951" s="239"/>
      <c r="D951" s="239"/>
      <c r="E951" s="268"/>
      <c r="F951" s="282"/>
    </row>
    <row r="952" spans="1:6">
      <c r="A952" s="239"/>
      <c r="B952" s="250"/>
      <c r="C952" s="239"/>
      <c r="D952" s="239"/>
      <c r="E952" s="268"/>
      <c r="F952" s="282"/>
    </row>
    <row r="953" spans="1:6">
      <c r="A953" s="239"/>
      <c r="B953" s="250"/>
      <c r="C953" s="239"/>
      <c r="D953" s="239"/>
      <c r="E953" s="268"/>
      <c r="F953" s="282"/>
    </row>
    <row r="954" spans="1:6">
      <c r="A954" s="239"/>
      <c r="B954" s="250"/>
      <c r="C954" s="239"/>
      <c r="D954" s="239"/>
      <c r="E954" s="268"/>
      <c r="F954" s="282"/>
    </row>
    <row r="955" spans="1:6">
      <c r="A955" s="239"/>
      <c r="B955" s="250"/>
      <c r="C955" s="239"/>
      <c r="D955" s="239"/>
      <c r="E955" s="268"/>
      <c r="F955" s="282"/>
    </row>
    <row r="956" spans="1:6">
      <c r="A956" s="239"/>
      <c r="B956" s="250"/>
      <c r="C956" s="239"/>
      <c r="D956" s="239"/>
      <c r="E956" s="268"/>
      <c r="F956" s="282"/>
    </row>
    <row r="957" spans="1:6">
      <c r="A957" s="239"/>
      <c r="B957" s="250"/>
      <c r="C957" s="239"/>
      <c r="D957" s="239"/>
      <c r="E957" s="268"/>
      <c r="F957" s="282"/>
    </row>
    <row r="958" spans="1:6">
      <c r="A958" s="239"/>
      <c r="B958" s="250"/>
      <c r="C958" s="239"/>
      <c r="D958" s="239"/>
      <c r="E958" s="268"/>
      <c r="F958" s="282"/>
    </row>
    <row r="959" spans="1:6">
      <c r="A959" s="239"/>
      <c r="B959" s="250"/>
      <c r="C959" s="239"/>
      <c r="D959" s="239"/>
      <c r="E959" s="268"/>
      <c r="F959" s="282"/>
    </row>
    <row r="960" spans="1:6">
      <c r="A960" s="239"/>
      <c r="B960" s="250"/>
      <c r="C960" s="239"/>
      <c r="D960" s="239"/>
      <c r="E960" s="268"/>
      <c r="F960" s="282"/>
    </row>
    <row r="961" spans="1:6">
      <c r="A961" s="239"/>
      <c r="B961" s="250"/>
      <c r="C961" s="239"/>
      <c r="D961" s="239"/>
      <c r="E961" s="268"/>
      <c r="F961" s="282"/>
    </row>
    <row r="962" spans="1:6">
      <c r="A962" s="239"/>
      <c r="B962" s="250"/>
      <c r="C962" s="239"/>
      <c r="D962" s="239"/>
      <c r="E962" s="268"/>
      <c r="F962" s="282"/>
    </row>
    <row r="963" spans="1:6">
      <c r="A963" s="239"/>
      <c r="B963" s="250"/>
      <c r="C963" s="239"/>
      <c r="D963" s="239"/>
      <c r="E963" s="268"/>
      <c r="F963" s="282"/>
    </row>
    <row r="964" spans="1:6">
      <c r="A964" s="239"/>
      <c r="B964" s="250"/>
      <c r="C964" s="239"/>
      <c r="D964" s="239"/>
      <c r="E964" s="268"/>
      <c r="F964" s="282"/>
    </row>
    <row r="965" spans="1:6">
      <c r="A965" s="239"/>
      <c r="B965" s="250"/>
      <c r="C965" s="239"/>
      <c r="D965" s="239"/>
      <c r="E965" s="268"/>
      <c r="F965" s="282"/>
    </row>
    <row r="966" spans="1:6">
      <c r="A966" s="239"/>
      <c r="B966" s="250"/>
      <c r="C966" s="239"/>
      <c r="D966" s="239"/>
      <c r="E966" s="268"/>
      <c r="F966" s="282"/>
    </row>
    <row r="967" spans="1:6">
      <c r="A967" s="239"/>
      <c r="B967" s="250"/>
      <c r="C967" s="239"/>
      <c r="D967" s="239"/>
      <c r="E967" s="268"/>
      <c r="F967" s="282"/>
    </row>
    <row r="968" spans="1:6">
      <c r="A968" s="239"/>
      <c r="B968" s="250"/>
      <c r="C968" s="239"/>
      <c r="D968" s="239"/>
      <c r="E968" s="268"/>
      <c r="F968" s="282"/>
    </row>
    <row r="969" spans="1:6">
      <c r="A969" s="239"/>
      <c r="B969" s="250"/>
      <c r="C969" s="239"/>
      <c r="D969" s="239"/>
      <c r="E969" s="268"/>
      <c r="F969" s="282"/>
    </row>
    <row r="970" spans="1:6">
      <c r="A970" s="239"/>
      <c r="B970" s="250"/>
      <c r="C970" s="239"/>
      <c r="D970" s="239"/>
      <c r="E970" s="268"/>
      <c r="F970" s="282"/>
    </row>
    <row r="971" spans="1:6">
      <c r="A971" s="239"/>
      <c r="B971" s="250"/>
      <c r="C971" s="239"/>
      <c r="D971" s="239"/>
      <c r="E971" s="268"/>
      <c r="F971" s="282"/>
    </row>
    <row r="972" spans="1:6">
      <c r="A972" s="239"/>
      <c r="B972" s="250"/>
      <c r="C972" s="239"/>
      <c r="D972" s="239"/>
      <c r="E972" s="268"/>
      <c r="F972" s="282"/>
    </row>
    <row r="973" spans="1:6">
      <c r="A973" s="239"/>
      <c r="B973" s="250"/>
      <c r="C973" s="239"/>
      <c r="D973" s="239"/>
      <c r="E973" s="268"/>
      <c r="F973" s="282"/>
    </row>
    <row r="974" spans="1:6">
      <c r="A974" s="239"/>
      <c r="B974" s="250"/>
      <c r="C974" s="239"/>
      <c r="D974" s="239"/>
      <c r="E974" s="268"/>
      <c r="F974" s="282"/>
    </row>
    <row r="975" spans="1:6">
      <c r="A975" s="239"/>
      <c r="B975" s="250"/>
      <c r="C975" s="239"/>
      <c r="D975" s="239"/>
      <c r="E975" s="268"/>
      <c r="F975" s="282"/>
    </row>
    <row r="976" spans="1:6">
      <c r="A976" s="239"/>
      <c r="B976" s="250"/>
      <c r="C976" s="239"/>
      <c r="D976" s="239"/>
      <c r="E976" s="268"/>
      <c r="F976" s="282"/>
    </row>
    <row r="977" spans="1:6">
      <c r="A977" s="239"/>
      <c r="B977" s="250"/>
      <c r="C977" s="239"/>
      <c r="D977" s="239"/>
      <c r="E977" s="268"/>
      <c r="F977" s="282"/>
    </row>
    <row r="978" spans="1:6">
      <c r="A978" s="239"/>
      <c r="B978" s="250"/>
      <c r="C978" s="239"/>
      <c r="D978" s="239"/>
      <c r="E978" s="268"/>
      <c r="F978" s="282"/>
    </row>
    <row r="979" spans="1:6">
      <c r="A979" s="239"/>
      <c r="B979" s="250"/>
      <c r="C979" s="239"/>
      <c r="D979" s="239"/>
      <c r="E979" s="268"/>
      <c r="F979" s="282"/>
    </row>
    <row r="980" spans="1:6">
      <c r="A980" s="239"/>
      <c r="B980" s="250"/>
      <c r="C980" s="239"/>
      <c r="D980" s="239"/>
      <c r="E980" s="268"/>
      <c r="F980" s="282"/>
    </row>
    <row r="981" spans="1:6">
      <c r="A981" s="239"/>
      <c r="B981" s="250"/>
      <c r="C981" s="239"/>
      <c r="D981" s="239"/>
      <c r="E981" s="268"/>
      <c r="F981" s="282"/>
    </row>
    <row r="982" spans="1:6">
      <c r="A982" s="239"/>
      <c r="B982" s="250"/>
      <c r="C982" s="239"/>
      <c r="D982" s="239"/>
      <c r="E982" s="268"/>
      <c r="F982" s="282"/>
    </row>
    <row r="983" spans="1:6">
      <c r="A983" s="239"/>
      <c r="B983" s="250"/>
      <c r="C983" s="239"/>
      <c r="D983" s="239"/>
      <c r="E983" s="268"/>
      <c r="F983" s="282"/>
    </row>
    <row r="984" spans="1:6">
      <c r="A984" s="239"/>
      <c r="B984" s="250"/>
      <c r="C984" s="239"/>
      <c r="D984" s="239"/>
      <c r="E984" s="268"/>
      <c r="F984" s="282"/>
    </row>
    <row r="985" spans="1:6">
      <c r="A985" s="239"/>
      <c r="B985" s="250"/>
      <c r="C985" s="239"/>
      <c r="D985" s="239"/>
      <c r="E985" s="268"/>
      <c r="F985" s="282"/>
    </row>
    <row r="986" spans="1:6">
      <c r="A986" s="239"/>
      <c r="B986" s="250"/>
      <c r="C986" s="239"/>
      <c r="D986" s="239"/>
      <c r="E986" s="268"/>
      <c r="F986" s="282"/>
    </row>
    <row r="987" spans="1:6">
      <c r="A987" s="239"/>
      <c r="B987" s="250"/>
      <c r="C987" s="239"/>
      <c r="D987" s="239"/>
      <c r="E987" s="268"/>
      <c r="F987" s="282"/>
    </row>
    <row r="988" spans="1:6">
      <c r="A988" s="239"/>
      <c r="B988" s="250"/>
      <c r="C988" s="239"/>
      <c r="D988" s="239"/>
      <c r="E988" s="268"/>
      <c r="F988" s="282"/>
    </row>
    <row r="989" spans="1:6">
      <c r="A989" s="239"/>
      <c r="B989" s="250"/>
      <c r="C989" s="239"/>
      <c r="D989" s="239"/>
      <c r="E989" s="268"/>
      <c r="F989" s="282"/>
    </row>
    <row r="990" spans="1:6">
      <c r="A990" s="239"/>
      <c r="B990" s="250"/>
      <c r="C990" s="239"/>
      <c r="D990" s="239"/>
      <c r="E990" s="268"/>
      <c r="F990" s="282"/>
    </row>
    <row r="991" spans="1:6">
      <c r="A991" s="239"/>
      <c r="B991" s="250"/>
      <c r="C991" s="239"/>
      <c r="D991" s="239"/>
      <c r="E991" s="268"/>
      <c r="F991" s="282"/>
    </row>
    <row r="992" spans="1:6">
      <c r="A992" s="239"/>
      <c r="B992" s="250"/>
      <c r="C992" s="239"/>
      <c r="D992" s="239"/>
      <c r="E992" s="268"/>
      <c r="F992" s="282"/>
    </row>
    <row r="993" spans="1:6">
      <c r="A993" s="239"/>
      <c r="B993" s="250"/>
      <c r="C993" s="239"/>
      <c r="D993" s="239"/>
      <c r="E993" s="268"/>
      <c r="F993" s="282"/>
    </row>
    <row r="994" spans="1:6">
      <c r="A994" s="239"/>
      <c r="B994" s="250"/>
      <c r="C994" s="239"/>
      <c r="D994" s="239"/>
      <c r="E994" s="268"/>
      <c r="F994" s="282"/>
    </row>
    <row r="995" spans="1:6">
      <c r="A995" s="239"/>
      <c r="B995" s="250"/>
      <c r="C995" s="239"/>
      <c r="D995" s="239"/>
      <c r="E995" s="268"/>
      <c r="F995" s="282"/>
    </row>
    <row r="996" spans="1:6">
      <c r="A996" s="239"/>
      <c r="B996" s="250"/>
      <c r="C996" s="239"/>
      <c r="D996" s="239"/>
      <c r="E996" s="268"/>
      <c r="F996" s="282"/>
    </row>
    <row r="997" spans="1:6">
      <c r="A997" s="239"/>
      <c r="B997" s="250"/>
      <c r="C997" s="239"/>
      <c r="D997" s="239"/>
      <c r="E997" s="268"/>
      <c r="F997" s="282"/>
    </row>
    <row r="998" spans="1:6">
      <c r="A998" s="239"/>
      <c r="B998" s="250"/>
      <c r="C998" s="239"/>
      <c r="D998" s="239"/>
      <c r="E998" s="268"/>
      <c r="F998" s="282"/>
    </row>
    <row r="999" spans="1:6">
      <c r="A999" s="239"/>
      <c r="B999" s="250"/>
      <c r="C999" s="239"/>
      <c r="D999" s="239"/>
      <c r="E999" s="268"/>
      <c r="F999" s="282"/>
    </row>
    <row r="1000" spans="1:6">
      <c r="A1000" s="239"/>
      <c r="B1000" s="250"/>
      <c r="C1000" s="239"/>
      <c r="D1000" s="239"/>
      <c r="E1000" s="268"/>
      <c r="F1000" s="282"/>
    </row>
    <row r="1001" spans="1:6">
      <c r="A1001" s="239"/>
      <c r="B1001" s="250"/>
      <c r="C1001" s="239"/>
      <c r="D1001" s="239"/>
      <c r="E1001" s="268"/>
      <c r="F1001" s="282"/>
    </row>
    <row r="1002" spans="1:6">
      <c r="A1002" s="239"/>
      <c r="B1002" s="250"/>
      <c r="C1002" s="239"/>
      <c r="D1002" s="239"/>
      <c r="E1002" s="268"/>
      <c r="F1002" s="282"/>
    </row>
    <row r="1003" spans="1:6">
      <c r="A1003" s="239"/>
      <c r="B1003" s="250"/>
      <c r="C1003" s="239"/>
      <c r="D1003" s="239"/>
      <c r="E1003" s="268"/>
      <c r="F1003" s="282"/>
    </row>
    <row r="1004" spans="1:6">
      <c r="A1004" s="239"/>
      <c r="B1004" s="250"/>
      <c r="C1004" s="239"/>
      <c r="D1004" s="239"/>
      <c r="E1004" s="268"/>
      <c r="F1004" s="282"/>
    </row>
    <row r="1005" spans="1:6">
      <c r="A1005" s="239"/>
      <c r="B1005" s="250"/>
      <c r="C1005" s="239"/>
      <c r="D1005" s="239"/>
      <c r="E1005" s="268"/>
      <c r="F1005" s="282"/>
    </row>
    <row r="1006" spans="1:6">
      <c r="A1006" s="239"/>
      <c r="B1006" s="250"/>
      <c r="C1006" s="239"/>
      <c r="D1006" s="239"/>
      <c r="E1006" s="268"/>
      <c r="F1006" s="282"/>
    </row>
    <row r="1007" spans="1:6">
      <c r="A1007" s="239"/>
      <c r="B1007" s="250"/>
      <c r="C1007" s="239"/>
      <c r="D1007" s="239"/>
      <c r="E1007" s="268"/>
      <c r="F1007" s="282"/>
    </row>
    <row r="1008" spans="1:6">
      <c r="A1008" s="239"/>
      <c r="B1008" s="250"/>
      <c r="C1008" s="239"/>
      <c r="D1008" s="239"/>
      <c r="E1008" s="268"/>
      <c r="F1008" s="282"/>
    </row>
    <row r="1009" spans="1:6">
      <c r="A1009" s="239"/>
      <c r="B1009" s="250"/>
      <c r="C1009" s="239"/>
      <c r="D1009" s="239"/>
      <c r="E1009" s="268"/>
      <c r="F1009" s="282"/>
    </row>
    <row r="1010" spans="1:6">
      <c r="A1010" s="239"/>
      <c r="B1010" s="250"/>
      <c r="C1010" s="239"/>
      <c r="D1010" s="239"/>
      <c r="E1010" s="268"/>
      <c r="F1010" s="282"/>
    </row>
    <row r="1011" spans="1:6">
      <c r="A1011" s="239"/>
      <c r="B1011" s="250"/>
      <c r="C1011" s="239"/>
      <c r="D1011" s="239"/>
      <c r="E1011" s="268"/>
      <c r="F1011" s="282"/>
    </row>
    <row r="1012" spans="1:6">
      <c r="A1012" s="239"/>
      <c r="B1012" s="250"/>
      <c r="C1012" s="239"/>
      <c r="D1012" s="239"/>
      <c r="E1012" s="268"/>
      <c r="F1012" s="282"/>
    </row>
    <row r="1013" spans="1:6">
      <c r="A1013" s="239"/>
      <c r="B1013" s="250"/>
      <c r="C1013" s="239"/>
      <c r="D1013" s="239"/>
      <c r="E1013" s="268"/>
      <c r="F1013" s="282"/>
    </row>
    <row r="1014" spans="1:6">
      <c r="A1014" s="239"/>
      <c r="B1014" s="250"/>
      <c r="C1014" s="239"/>
      <c r="D1014" s="239"/>
      <c r="E1014" s="268"/>
      <c r="F1014" s="282"/>
    </row>
    <row r="1015" spans="1:6">
      <c r="A1015" s="239"/>
      <c r="B1015" s="250"/>
      <c r="C1015" s="239"/>
      <c r="D1015" s="239"/>
      <c r="E1015" s="268"/>
      <c r="F1015" s="282"/>
    </row>
    <row r="1016" spans="1:6">
      <c r="A1016" s="239"/>
      <c r="B1016" s="250"/>
      <c r="C1016" s="239"/>
      <c r="D1016" s="239"/>
      <c r="E1016" s="268"/>
      <c r="F1016" s="282"/>
    </row>
    <row r="1017" spans="1:6">
      <c r="A1017" s="239"/>
      <c r="B1017" s="250"/>
      <c r="C1017" s="239"/>
      <c r="D1017" s="239"/>
      <c r="E1017" s="268"/>
      <c r="F1017" s="282"/>
    </row>
    <row r="1018" spans="1:6">
      <c r="A1018" s="239"/>
      <c r="B1018" s="250"/>
      <c r="C1018" s="239"/>
      <c r="D1018" s="239"/>
      <c r="E1018" s="268"/>
      <c r="F1018" s="282"/>
    </row>
    <row r="1019" spans="1:6">
      <c r="A1019" s="239"/>
      <c r="B1019" s="250"/>
      <c r="C1019" s="239"/>
      <c r="D1019" s="239"/>
      <c r="E1019" s="268"/>
      <c r="F1019" s="282"/>
    </row>
    <row r="1020" spans="1:6">
      <c r="A1020" s="239"/>
      <c r="B1020" s="250"/>
      <c r="C1020" s="239"/>
      <c r="D1020" s="239"/>
      <c r="E1020" s="268"/>
      <c r="F1020" s="282"/>
    </row>
    <row r="1021" spans="1:6">
      <c r="A1021" s="239"/>
      <c r="B1021" s="250"/>
      <c r="C1021" s="239"/>
      <c r="D1021" s="239"/>
      <c r="E1021" s="268"/>
      <c r="F1021" s="282"/>
    </row>
    <row r="1022" spans="1:6">
      <c r="A1022" s="239"/>
      <c r="B1022" s="250"/>
      <c r="C1022" s="239"/>
      <c r="D1022" s="239"/>
      <c r="E1022" s="268"/>
      <c r="F1022" s="282"/>
    </row>
    <row r="1023" spans="1:6">
      <c r="A1023" s="239"/>
      <c r="B1023" s="250"/>
      <c r="C1023" s="239"/>
      <c r="D1023" s="239"/>
      <c r="E1023" s="268"/>
      <c r="F1023" s="282"/>
    </row>
    <row r="1024" spans="1:6">
      <c r="A1024" s="239"/>
      <c r="B1024" s="250"/>
      <c r="C1024" s="239"/>
      <c r="D1024" s="239"/>
      <c r="E1024" s="268"/>
      <c r="F1024" s="282"/>
    </row>
    <row r="1025" spans="1:6">
      <c r="A1025" s="239"/>
      <c r="B1025" s="250"/>
      <c r="C1025" s="239"/>
      <c r="D1025" s="239"/>
      <c r="E1025" s="268"/>
      <c r="F1025" s="282"/>
    </row>
    <row r="1026" spans="1:6">
      <c r="A1026" s="239"/>
      <c r="B1026" s="250"/>
      <c r="C1026" s="239"/>
      <c r="D1026" s="239"/>
      <c r="E1026" s="268"/>
      <c r="F1026" s="282"/>
    </row>
    <row r="1027" spans="1:6">
      <c r="A1027" s="239"/>
      <c r="B1027" s="250"/>
      <c r="C1027" s="239"/>
      <c r="D1027" s="239"/>
      <c r="E1027" s="268"/>
      <c r="F1027" s="282"/>
    </row>
    <row r="1028" spans="1:6">
      <c r="A1028" s="239"/>
      <c r="B1028" s="250"/>
      <c r="C1028" s="239"/>
      <c r="D1028" s="239"/>
      <c r="E1028" s="268"/>
      <c r="F1028" s="282"/>
    </row>
    <row r="1029" spans="1:6">
      <c r="A1029" s="239"/>
      <c r="B1029" s="250"/>
      <c r="C1029" s="239"/>
      <c r="D1029" s="239"/>
      <c r="E1029" s="268"/>
      <c r="F1029" s="282"/>
    </row>
    <row r="1030" spans="1:6">
      <c r="A1030" s="239"/>
      <c r="B1030" s="250"/>
      <c r="C1030" s="239"/>
      <c r="D1030" s="239"/>
      <c r="E1030" s="268"/>
      <c r="F1030" s="282"/>
    </row>
    <row r="1031" spans="1:6">
      <c r="A1031" s="239"/>
      <c r="B1031" s="250"/>
      <c r="C1031" s="239"/>
      <c r="D1031" s="239"/>
      <c r="E1031" s="268"/>
      <c r="F1031" s="282"/>
    </row>
    <row r="1032" spans="1:6">
      <c r="A1032" s="239"/>
      <c r="B1032" s="250"/>
      <c r="C1032" s="239"/>
      <c r="D1032" s="239"/>
      <c r="E1032" s="268"/>
      <c r="F1032" s="282"/>
    </row>
    <row r="1033" spans="1:6">
      <c r="A1033" s="239"/>
      <c r="B1033" s="250"/>
      <c r="C1033" s="239"/>
      <c r="D1033" s="239"/>
      <c r="E1033" s="268"/>
      <c r="F1033" s="282"/>
    </row>
    <row r="1034" spans="1:6">
      <c r="A1034" s="239"/>
      <c r="B1034" s="250"/>
      <c r="C1034" s="239"/>
      <c r="D1034" s="239"/>
      <c r="E1034" s="268"/>
      <c r="F1034" s="282"/>
    </row>
    <row r="1035" spans="1:6">
      <c r="A1035" s="239"/>
      <c r="B1035" s="250"/>
      <c r="C1035" s="239"/>
      <c r="D1035" s="239"/>
      <c r="E1035" s="268"/>
      <c r="F1035" s="282"/>
    </row>
    <row r="1036" spans="1:6">
      <c r="A1036" s="239"/>
      <c r="B1036" s="250"/>
      <c r="C1036" s="239"/>
      <c r="D1036" s="239"/>
      <c r="E1036" s="268"/>
      <c r="F1036" s="282"/>
    </row>
    <row r="1037" spans="1:6">
      <c r="A1037" s="239"/>
      <c r="B1037" s="250"/>
      <c r="C1037" s="239"/>
      <c r="D1037" s="239"/>
      <c r="E1037" s="268"/>
      <c r="F1037" s="282"/>
    </row>
    <row r="1038" spans="1:6">
      <c r="A1038" s="239"/>
      <c r="B1038" s="250"/>
      <c r="C1038" s="239"/>
      <c r="D1038" s="239"/>
      <c r="E1038" s="268"/>
      <c r="F1038" s="282"/>
    </row>
    <row r="1039" spans="1:6">
      <c r="A1039" s="239"/>
      <c r="B1039" s="250"/>
      <c r="C1039" s="239"/>
      <c r="D1039" s="239"/>
      <c r="E1039" s="268"/>
      <c r="F1039" s="282"/>
    </row>
    <row r="1040" spans="1:6">
      <c r="A1040" s="239"/>
      <c r="B1040" s="250"/>
      <c r="C1040" s="239"/>
      <c r="D1040" s="239"/>
      <c r="E1040" s="268"/>
      <c r="F1040" s="282"/>
    </row>
    <row r="1041" spans="1:6">
      <c r="A1041" s="239"/>
      <c r="B1041" s="250"/>
      <c r="C1041" s="239"/>
      <c r="D1041" s="239"/>
      <c r="E1041" s="268"/>
      <c r="F1041" s="282"/>
    </row>
    <row r="1042" spans="1:6">
      <c r="A1042" s="239"/>
      <c r="B1042" s="250"/>
      <c r="C1042" s="239"/>
      <c r="D1042" s="239"/>
      <c r="E1042" s="268"/>
      <c r="F1042" s="282"/>
    </row>
    <row r="1043" spans="1:6">
      <c r="A1043" s="239"/>
      <c r="B1043" s="250"/>
      <c r="C1043" s="239"/>
      <c r="D1043" s="239"/>
      <c r="E1043" s="268"/>
      <c r="F1043" s="282"/>
    </row>
    <row r="1044" spans="1:6">
      <c r="A1044" s="239"/>
      <c r="B1044" s="250"/>
      <c r="C1044" s="239"/>
      <c r="D1044" s="239"/>
      <c r="E1044" s="268"/>
      <c r="F1044" s="282"/>
    </row>
    <row r="1045" spans="1:6">
      <c r="A1045" s="239"/>
      <c r="B1045" s="250"/>
      <c r="C1045" s="239"/>
      <c r="D1045" s="239"/>
      <c r="E1045" s="268"/>
      <c r="F1045" s="282"/>
    </row>
    <row r="1046" spans="1:6">
      <c r="A1046" s="239"/>
      <c r="B1046" s="250"/>
      <c r="C1046" s="239"/>
      <c r="D1046" s="239"/>
      <c r="E1046" s="268"/>
      <c r="F1046" s="282"/>
    </row>
    <row r="1047" spans="1:6">
      <c r="A1047" s="239"/>
      <c r="B1047" s="250"/>
      <c r="C1047" s="239"/>
      <c r="D1047" s="239"/>
      <c r="E1047" s="268"/>
      <c r="F1047" s="282"/>
    </row>
    <row r="1048" spans="1:6">
      <c r="A1048" s="239"/>
      <c r="B1048" s="250"/>
      <c r="C1048" s="239"/>
      <c r="D1048" s="239"/>
      <c r="E1048" s="268"/>
      <c r="F1048" s="282"/>
    </row>
    <row r="1049" spans="1:6">
      <c r="A1049" s="239"/>
      <c r="B1049" s="250"/>
      <c r="C1049" s="239"/>
      <c r="D1049" s="239"/>
      <c r="E1049" s="268"/>
      <c r="F1049" s="282"/>
    </row>
    <row r="1050" spans="1:6">
      <c r="A1050" s="239"/>
      <c r="B1050" s="250"/>
      <c r="C1050" s="239"/>
      <c r="D1050" s="239"/>
      <c r="E1050" s="268"/>
      <c r="F1050" s="282"/>
    </row>
    <row r="1051" spans="1:6">
      <c r="A1051" s="239"/>
      <c r="B1051" s="250"/>
      <c r="C1051" s="239"/>
      <c r="D1051" s="239"/>
      <c r="E1051" s="268"/>
      <c r="F1051" s="282"/>
    </row>
    <row r="1052" spans="1:6">
      <c r="A1052" s="239"/>
      <c r="B1052" s="250"/>
      <c r="C1052" s="239"/>
      <c r="D1052" s="239"/>
      <c r="E1052" s="268"/>
      <c r="F1052" s="282"/>
    </row>
    <row r="1053" spans="1:6">
      <c r="A1053" s="239"/>
      <c r="B1053" s="250"/>
      <c r="C1053" s="239"/>
      <c r="D1053" s="239"/>
      <c r="E1053" s="268"/>
      <c r="F1053" s="282"/>
    </row>
    <row r="1054" spans="1:6">
      <c r="A1054" s="239"/>
      <c r="B1054" s="250"/>
      <c r="C1054" s="239"/>
      <c r="D1054" s="239"/>
      <c r="E1054" s="268"/>
      <c r="F1054" s="282"/>
    </row>
    <row r="1055" spans="1:6">
      <c r="A1055" s="239"/>
      <c r="B1055" s="250"/>
      <c r="C1055" s="239"/>
      <c r="D1055" s="239"/>
      <c r="E1055" s="268"/>
      <c r="F1055" s="282"/>
    </row>
    <row r="1056" spans="1:6">
      <c r="A1056" s="239"/>
      <c r="B1056" s="250"/>
      <c r="C1056" s="239"/>
      <c r="D1056" s="239"/>
      <c r="E1056" s="268"/>
      <c r="F1056" s="282"/>
    </row>
    <row r="1057" spans="1:6">
      <c r="A1057" s="239"/>
      <c r="B1057" s="250"/>
      <c r="C1057" s="239"/>
      <c r="D1057" s="239"/>
      <c r="E1057" s="268"/>
      <c r="F1057" s="282"/>
    </row>
    <row r="1058" spans="1:6">
      <c r="A1058" s="239"/>
      <c r="B1058" s="250"/>
      <c r="C1058" s="239"/>
      <c r="D1058" s="239"/>
      <c r="E1058" s="268"/>
      <c r="F1058" s="282"/>
    </row>
    <row r="1059" spans="1:6">
      <c r="A1059" s="239"/>
      <c r="B1059" s="250"/>
      <c r="C1059" s="239"/>
      <c r="D1059" s="239"/>
      <c r="E1059" s="268"/>
      <c r="F1059" s="282"/>
    </row>
    <row r="1060" spans="1:6">
      <c r="A1060" s="239"/>
      <c r="B1060" s="250"/>
      <c r="C1060" s="239"/>
      <c r="D1060" s="239"/>
      <c r="E1060" s="268"/>
      <c r="F1060" s="282"/>
    </row>
    <row r="1061" spans="1:6">
      <c r="A1061" s="239"/>
      <c r="B1061" s="250"/>
      <c r="C1061" s="239"/>
      <c r="D1061" s="239"/>
      <c r="E1061" s="268"/>
      <c r="F1061" s="282"/>
    </row>
    <row r="1062" spans="1:6">
      <c r="A1062" s="239"/>
      <c r="B1062" s="250"/>
      <c r="C1062" s="239"/>
      <c r="D1062" s="239"/>
      <c r="E1062" s="268"/>
      <c r="F1062" s="282"/>
    </row>
    <row r="1063" spans="1:6">
      <c r="A1063" s="239"/>
      <c r="B1063" s="250"/>
      <c r="C1063" s="239"/>
      <c r="D1063" s="239"/>
      <c r="E1063" s="268"/>
      <c r="F1063" s="282"/>
    </row>
    <row r="1064" spans="1:6">
      <c r="A1064" s="239"/>
      <c r="B1064" s="250"/>
      <c r="C1064" s="239"/>
      <c r="D1064" s="239"/>
      <c r="E1064" s="268"/>
      <c r="F1064" s="282"/>
    </row>
    <row r="1065" spans="1:6">
      <c r="A1065" s="239"/>
      <c r="B1065" s="250"/>
      <c r="C1065" s="239"/>
      <c r="D1065" s="239"/>
      <c r="E1065" s="268"/>
      <c r="F1065" s="282"/>
    </row>
    <row r="1066" spans="1:6">
      <c r="A1066" s="239"/>
      <c r="B1066" s="250"/>
      <c r="C1066" s="239"/>
      <c r="D1066" s="239"/>
      <c r="E1066" s="268"/>
      <c r="F1066" s="282"/>
    </row>
    <row r="1067" spans="1:6">
      <c r="A1067" s="239"/>
      <c r="B1067" s="250"/>
      <c r="C1067" s="239"/>
      <c r="D1067" s="239"/>
      <c r="E1067" s="268"/>
      <c r="F1067" s="282"/>
    </row>
    <row r="1068" spans="1:6">
      <c r="A1068" s="239"/>
      <c r="B1068" s="250"/>
      <c r="C1068" s="239"/>
      <c r="D1068" s="239"/>
      <c r="E1068" s="268"/>
      <c r="F1068" s="282"/>
    </row>
    <row r="1069" spans="1:6">
      <c r="A1069" s="239"/>
      <c r="B1069" s="250"/>
      <c r="C1069" s="239"/>
      <c r="D1069" s="239"/>
      <c r="E1069" s="268"/>
      <c r="F1069" s="282"/>
    </row>
    <row r="1070" spans="1:6">
      <c r="A1070" s="239"/>
      <c r="B1070" s="250"/>
      <c r="C1070" s="239"/>
      <c r="D1070" s="239"/>
      <c r="E1070" s="268"/>
      <c r="F1070" s="282"/>
    </row>
    <row r="1071" spans="1:6">
      <c r="A1071" s="239"/>
      <c r="B1071" s="250"/>
      <c r="C1071" s="239"/>
      <c r="D1071" s="239"/>
      <c r="E1071" s="268"/>
      <c r="F1071" s="282"/>
    </row>
    <row r="1072" spans="1:6">
      <c r="A1072" s="239"/>
      <c r="B1072" s="250"/>
      <c r="C1072" s="239"/>
      <c r="D1072" s="239"/>
      <c r="E1072" s="268"/>
      <c r="F1072" s="282"/>
    </row>
    <row r="1073" spans="1:6">
      <c r="A1073" s="239"/>
      <c r="B1073" s="250"/>
      <c r="C1073" s="239"/>
      <c r="D1073" s="239"/>
      <c r="E1073" s="268"/>
      <c r="F1073" s="282"/>
    </row>
    <row r="1074" spans="1:6">
      <c r="A1074" s="239"/>
      <c r="B1074" s="250"/>
      <c r="C1074" s="239"/>
      <c r="D1074" s="239"/>
      <c r="E1074" s="268"/>
      <c r="F1074" s="282"/>
    </row>
    <row r="1075" spans="1:6">
      <c r="A1075" s="239"/>
      <c r="B1075" s="250"/>
      <c r="C1075" s="239"/>
      <c r="D1075" s="239"/>
      <c r="E1075" s="268"/>
      <c r="F1075" s="282"/>
    </row>
    <row r="1076" spans="1:6">
      <c r="A1076" s="239"/>
      <c r="B1076" s="250"/>
      <c r="C1076" s="239"/>
      <c r="D1076" s="239"/>
      <c r="E1076" s="268"/>
      <c r="F1076" s="282"/>
    </row>
    <row r="1077" spans="1:6">
      <c r="A1077" s="239"/>
      <c r="B1077" s="250"/>
      <c r="C1077" s="239"/>
      <c r="D1077" s="239"/>
      <c r="E1077" s="268"/>
      <c r="F1077" s="282"/>
    </row>
    <row r="1078" spans="1:6">
      <c r="A1078" s="239"/>
      <c r="B1078" s="250"/>
      <c r="C1078" s="239"/>
      <c r="D1078" s="239"/>
      <c r="E1078" s="268"/>
      <c r="F1078" s="282"/>
    </row>
    <row r="1079" spans="1:6">
      <c r="A1079" s="239"/>
      <c r="B1079" s="250"/>
      <c r="C1079" s="239"/>
      <c r="D1079" s="239"/>
      <c r="E1079" s="268"/>
      <c r="F1079" s="282"/>
    </row>
    <row r="1080" spans="1:6">
      <c r="A1080" s="239"/>
      <c r="B1080" s="250"/>
      <c r="C1080" s="239"/>
      <c r="D1080" s="239"/>
      <c r="E1080" s="268"/>
      <c r="F1080" s="282"/>
    </row>
    <row r="1081" spans="1:6">
      <c r="A1081" s="239"/>
      <c r="B1081" s="250"/>
      <c r="C1081" s="239"/>
      <c r="D1081" s="239"/>
      <c r="E1081" s="268"/>
      <c r="F1081" s="282"/>
    </row>
    <row r="1082" spans="1:6">
      <c r="A1082" s="239"/>
      <c r="B1082" s="250"/>
      <c r="C1082" s="239"/>
      <c r="D1082" s="239"/>
      <c r="E1082" s="268"/>
      <c r="F1082" s="282"/>
    </row>
    <row r="1083" spans="1:6">
      <c r="A1083" s="239"/>
      <c r="B1083" s="250"/>
      <c r="C1083" s="239"/>
      <c r="D1083" s="239"/>
      <c r="E1083" s="268"/>
      <c r="F1083" s="282"/>
    </row>
    <row r="1084" spans="1:6">
      <c r="A1084" s="239"/>
      <c r="B1084" s="250"/>
      <c r="C1084" s="239"/>
      <c r="D1084" s="239"/>
      <c r="E1084" s="268"/>
      <c r="F1084" s="282"/>
    </row>
    <row r="1085" spans="1:6">
      <c r="A1085" s="239"/>
      <c r="B1085" s="250"/>
      <c r="C1085" s="239"/>
      <c r="D1085" s="239"/>
      <c r="E1085" s="268"/>
      <c r="F1085" s="282"/>
    </row>
    <row r="1086" spans="1:6">
      <c r="A1086" s="239"/>
      <c r="B1086" s="250"/>
      <c r="C1086" s="239"/>
      <c r="D1086" s="239"/>
      <c r="E1086" s="268"/>
      <c r="F1086" s="282"/>
    </row>
    <row r="1087" spans="1:6">
      <c r="A1087" s="239"/>
      <c r="B1087" s="250"/>
      <c r="C1087" s="239"/>
      <c r="D1087" s="239"/>
      <c r="E1087" s="268"/>
      <c r="F1087" s="282"/>
    </row>
    <row r="1088" spans="1:6">
      <c r="A1088" s="239"/>
      <c r="B1088" s="250"/>
      <c r="C1088" s="239"/>
      <c r="D1088" s="239"/>
      <c r="E1088" s="268"/>
      <c r="F1088" s="282"/>
    </row>
    <row r="1089" spans="1:6">
      <c r="A1089" s="239"/>
      <c r="B1089" s="250"/>
      <c r="C1089" s="239"/>
      <c r="D1089" s="239"/>
      <c r="E1089" s="268"/>
      <c r="F1089" s="282"/>
    </row>
    <row r="1090" spans="1:6">
      <c r="A1090" s="239"/>
      <c r="B1090" s="250"/>
      <c r="C1090" s="239"/>
      <c r="D1090" s="239"/>
      <c r="E1090" s="268"/>
      <c r="F1090" s="282"/>
    </row>
    <row r="1091" spans="1:6">
      <c r="A1091" s="239"/>
      <c r="B1091" s="250"/>
      <c r="C1091" s="239"/>
      <c r="D1091" s="239"/>
      <c r="E1091" s="268"/>
      <c r="F1091" s="282"/>
    </row>
    <row r="1092" spans="1:6">
      <c r="A1092" s="239"/>
      <c r="B1092" s="250"/>
      <c r="C1092" s="239"/>
      <c r="D1092" s="239"/>
      <c r="E1092" s="268"/>
      <c r="F1092" s="282"/>
    </row>
    <row r="1093" spans="1:6">
      <c r="A1093" s="239"/>
      <c r="B1093" s="250"/>
      <c r="C1093" s="239"/>
      <c r="D1093" s="239"/>
      <c r="E1093" s="268"/>
      <c r="F1093" s="282"/>
    </row>
    <row r="1094" spans="1:6">
      <c r="A1094" s="239"/>
      <c r="B1094" s="250"/>
      <c r="C1094" s="239"/>
      <c r="D1094" s="239"/>
      <c r="E1094" s="268"/>
      <c r="F1094" s="282"/>
    </row>
    <row r="1095" spans="1:6">
      <c r="A1095" s="239"/>
      <c r="B1095" s="250"/>
      <c r="C1095" s="239"/>
      <c r="D1095" s="239"/>
      <c r="E1095" s="268"/>
      <c r="F1095" s="282"/>
    </row>
    <row r="1096" spans="1:6">
      <c r="A1096" s="239"/>
      <c r="B1096" s="250"/>
      <c r="C1096" s="239"/>
      <c r="D1096" s="239"/>
      <c r="E1096" s="268"/>
      <c r="F1096" s="282"/>
    </row>
    <row r="1097" spans="1:6">
      <c r="A1097" s="239"/>
      <c r="B1097" s="250"/>
      <c r="C1097" s="239"/>
      <c r="D1097" s="239"/>
      <c r="E1097" s="268"/>
      <c r="F1097" s="282"/>
    </row>
    <row r="1098" spans="1:6">
      <c r="A1098" s="239"/>
      <c r="B1098" s="250"/>
      <c r="C1098" s="239"/>
      <c r="D1098" s="239"/>
      <c r="E1098" s="268"/>
      <c r="F1098" s="282"/>
    </row>
    <row r="1099" spans="1:6">
      <c r="A1099" s="239"/>
      <c r="B1099" s="250"/>
      <c r="C1099" s="239"/>
      <c r="D1099" s="239"/>
      <c r="E1099" s="268"/>
      <c r="F1099" s="282"/>
    </row>
    <row r="1100" spans="1:6">
      <c r="A1100" s="239"/>
      <c r="B1100" s="250"/>
      <c r="C1100" s="239"/>
      <c r="D1100" s="239"/>
      <c r="E1100" s="268"/>
      <c r="F1100" s="282"/>
    </row>
    <row r="1101" spans="1:6">
      <c r="A1101" s="239"/>
      <c r="B1101" s="250"/>
      <c r="C1101" s="239"/>
      <c r="D1101" s="239"/>
      <c r="E1101" s="268"/>
      <c r="F1101" s="282"/>
    </row>
    <row r="1102" spans="1:6">
      <c r="A1102" s="239"/>
      <c r="B1102" s="250"/>
      <c r="C1102" s="239"/>
      <c r="D1102" s="239"/>
      <c r="E1102" s="268"/>
      <c r="F1102" s="282"/>
    </row>
    <row r="1103" spans="1:6">
      <c r="A1103" s="239"/>
      <c r="B1103" s="250"/>
      <c r="C1103" s="239"/>
      <c r="D1103" s="239"/>
      <c r="E1103" s="268"/>
      <c r="F1103" s="282"/>
    </row>
    <row r="1104" spans="1:6">
      <c r="A1104" s="239"/>
      <c r="B1104" s="250"/>
      <c r="C1104" s="239"/>
      <c r="D1104" s="239"/>
      <c r="E1104" s="268"/>
      <c r="F1104" s="282"/>
    </row>
    <row r="1105" spans="1:6">
      <c r="A1105" s="239"/>
      <c r="B1105" s="250"/>
      <c r="C1105" s="239"/>
      <c r="D1105" s="239"/>
      <c r="E1105" s="268"/>
      <c r="F1105" s="282"/>
    </row>
    <row r="1106" spans="1:6">
      <c r="A1106" s="239"/>
      <c r="B1106" s="250"/>
      <c r="C1106" s="239"/>
      <c r="D1106" s="239"/>
      <c r="E1106" s="268"/>
      <c r="F1106" s="282"/>
    </row>
    <row r="1107" spans="1:6">
      <c r="A1107" s="239"/>
      <c r="B1107" s="250"/>
      <c r="C1107" s="239"/>
      <c r="D1107" s="239"/>
      <c r="E1107" s="268"/>
      <c r="F1107" s="282"/>
    </row>
    <row r="1108" spans="1:6">
      <c r="A1108" s="239"/>
      <c r="B1108" s="250"/>
      <c r="C1108" s="239"/>
      <c r="D1108" s="239"/>
      <c r="E1108" s="268"/>
      <c r="F1108" s="282"/>
    </row>
    <row r="1109" spans="1:6">
      <c r="A1109" s="239"/>
      <c r="B1109" s="250"/>
      <c r="C1109" s="239"/>
      <c r="D1109" s="239"/>
      <c r="E1109" s="268"/>
      <c r="F1109" s="282"/>
    </row>
    <row r="1110" spans="1:6">
      <c r="A1110" s="239"/>
      <c r="B1110" s="250"/>
      <c r="C1110" s="239"/>
      <c r="D1110" s="239"/>
      <c r="E1110" s="268"/>
      <c r="F1110" s="282"/>
    </row>
    <row r="1111" spans="1:6">
      <c r="A1111" s="239"/>
      <c r="B1111" s="250"/>
      <c r="C1111" s="239"/>
      <c r="D1111" s="239"/>
      <c r="E1111" s="268"/>
      <c r="F1111" s="282"/>
    </row>
    <row r="1112" spans="1:6">
      <c r="A1112" s="239"/>
      <c r="B1112" s="250"/>
      <c r="C1112" s="239"/>
      <c r="D1112" s="239"/>
      <c r="E1112" s="268"/>
      <c r="F1112" s="282"/>
    </row>
    <row r="1113" spans="1:6">
      <c r="A1113" s="239"/>
      <c r="B1113" s="250"/>
      <c r="C1113" s="239"/>
      <c r="D1113" s="239"/>
      <c r="E1113" s="268"/>
      <c r="F1113" s="282"/>
    </row>
    <row r="1114" spans="1:6">
      <c r="A1114" s="239"/>
      <c r="B1114" s="250"/>
      <c r="C1114" s="239"/>
      <c r="D1114" s="239"/>
      <c r="E1114" s="268"/>
      <c r="F1114" s="282"/>
    </row>
    <row r="1115" spans="1:6">
      <c r="A1115" s="239"/>
      <c r="B1115" s="250"/>
      <c r="C1115" s="239"/>
      <c r="D1115" s="239"/>
      <c r="E1115" s="268"/>
      <c r="F1115" s="282"/>
    </row>
    <row r="1116" spans="1:6">
      <c r="A1116" s="239"/>
      <c r="B1116" s="250"/>
      <c r="C1116" s="239"/>
      <c r="D1116" s="239"/>
      <c r="E1116" s="268"/>
      <c r="F1116" s="282"/>
    </row>
    <row r="1117" spans="1:6">
      <c r="A1117" s="239"/>
      <c r="B1117" s="250"/>
      <c r="C1117" s="239"/>
      <c r="D1117" s="239"/>
      <c r="E1117" s="268"/>
      <c r="F1117" s="282"/>
    </row>
    <row r="1118" spans="1:6">
      <c r="A1118" s="239"/>
      <c r="B1118" s="250"/>
      <c r="C1118" s="239"/>
      <c r="D1118" s="239"/>
      <c r="E1118" s="268"/>
      <c r="F1118" s="282"/>
    </row>
    <row r="1119" spans="1:6">
      <c r="A1119" s="239"/>
      <c r="B1119" s="250"/>
      <c r="C1119" s="239"/>
      <c r="D1119" s="239"/>
      <c r="E1119" s="268"/>
      <c r="F1119" s="282"/>
    </row>
    <row r="1120" spans="1:6">
      <c r="A1120" s="239"/>
      <c r="B1120" s="250"/>
      <c r="C1120" s="239"/>
      <c r="D1120" s="239"/>
      <c r="E1120" s="268"/>
      <c r="F1120" s="282"/>
    </row>
    <row r="1121" spans="1:6">
      <c r="A1121" s="239"/>
      <c r="B1121" s="250"/>
      <c r="C1121" s="239"/>
      <c r="D1121" s="239"/>
      <c r="E1121" s="268"/>
      <c r="F1121" s="282"/>
    </row>
    <row r="1122" spans="1:6">
      <c r="A1122" s="239"/>
      <c r="B1122" s="250"/>
      <c r="C1122" s="239"/>
      <c r="D1122" s="239"/>
      <c r="E1122" s="268"/>
      <c r="F1122" s="282"/>
    </row>
    <row r="1123" spans="1:6">
      <c r="A1123" s="239"/>
      <c r="B1123" s="250"/>
      <c r="C1123" s="239"/>
      <c r="D1123" s="239"/>
      <c r="E1123" s="268"/>
      <c r="F1123" s="282"/>
    </row>
    <row r="1124" spans="1:6">
      <c r="A1124" s="239"/>
      <c r="B1124" s="250"/>
      <c r="C1124" s="239"/>
      <c r="D1124" s="239"/>
      <c r="E1124" s="268"/>
      <c r="F1124" s="282"/>
    </row>
    <row r="1125" spans="1:6">
      <c r="A1125" s="239"/>
      <c r="B1125" s="250"/>
      <c r="C1125" s="239"/>
      <c r="D1125" s="239"/>
      <c r="E1125" s="268"/>
      <c r="F1125" s="282"/>
    </row>
    <row r="1126" spans="1:6">
      <c r="A1126" s="239"/>
      <c r="B1126" s="250"/>
      <c r="C1126" s="239"/>
      <c r="D1126" s="239"/>
      <c r="E1126" s="268"/>
      <c r="F1126" s="282"/>
    </row>
    <row r="1127" spans="1:6">
      <c r="A1127" s="239"/>
      <c r="B1127" s="250"/>
      <c r="C1127" s="239"/>
      <c r="D1127" s="239"/>
      <c r="E1127" s="268"/>
      <c r="F1127" s="282"/>
    </row>
    <row r="1128" spans="1:6">
      <c r="A1128" s="239"/>
      <c r="B1128" s="250"/>
      <c r="C1128" s="239"/>
      <c r="D1128" s="239"/>
      <c r="E1128" s="268"/>
      <c r="F1128" s="282"/>
    </row>
    <row r="1129" spans="1:6">
      <c r="A1129" s="239"/>
      <c r="B1129" s="250"/>
      <c r="C1129" s="239"/>
      <c r="D1129" s="239"/>
      <c r="E1129" s="268"/>
      <c r="F1129" s="282"/>
    </row>
    <row r="1130" spans="1:6">
      <c r="A1130" s="239"/>
      <c r="B1130" s="250"/>
      <c r="C1130" s="239"/>
      <c r="D1130" s="239"/>
      <c r="E1130" s="268"/>
      <c r="F1130" s="282"/>
    </row>
    <row r="1131" spans="1:6">
      <c r="A1131" s="239"/>
      <c r="B1131" s="250"/>
      <c r="C1131" s="239"/>
      <c r="D1131" s="239"/>
      <c r="E1131" s="268"/>
      <c r="F1131" s="282"/>
    </row>
    <row r="1132" spans="1:6">
      <c r="A1132" s="239"/>
      <c r="B1132" s="250"/>
      <c r="C1132" s="239"/>
      <c r="D1132" s="239"/>
      <c r="E1132" s="268"/>
      <c r="F1132" s="282"/>
    </row>
    <row r="1133" spans="1:6">
      <c r="A1133" s="239"/>
      <c r="B1133" s="250"/>
      <c r="C1133" s="239"/>
      <c r="D1133" s="239"/>
      <c r="E1133" s="268"/>
      <c r="F1133" s="282"/>
    </row>
    <row r="1134" spans="1:6">
      <c r="A1134" s="239"/>
      <c r="B1134" s="250"/>
      <c r="C1134" s="239"/>
      <c r="D1134" s="239"/>
      <c r="E1134" s="268"/>
      <c r="F1134" s="282"/>
    </row>
    <row r="1135" spans="1:6">
      <c r="A1135" s="239"/>
      <c r="B1135" s="250"/>
      <c r="C1135" s="239"/>
      <c r="D1135" s="239"/>
      <c r="E1135" s="268"/>
      <c r="F1135" s="282"/>
    </row>
    <row r="1136" spans="1:6">
      <c r="A1136" s="239"/>
      <c r="B1136" s="250"/>
      <c r="C1136" s="239"/>
      <c r="D1136" s="239"/>
      <c r="E1136" s="268"/>
      <c r="F1136" s="282"/>
    </row>
    <row r="1137" spans="1:6">
      <c r="A1137" s="239"/>
      <c r="B1137" s="250"/>
      <c r="C1137" s="239"/>
      <c r="D1137" s="239"/>
      <c r="E1137" s="268"/>
      <c r="F1137" s="282"/>
    </row>
    <row r="1138" spans="1:6">
      <c r="A1138" s="239"/>
      <c r="B1138" s="250"/>
      <c r="C1138" s="239"/>
      <c r="D1138" s="239"/>
      <c r="E1138" s="268"/>
      <c r="F1138" s="282"/>
    </row>
    <row r="1139" spans="1:6">
      <c r="A1139" s="239"/>
      <c r="B1139" s="250"/>
      <c r="C1139" s="239"/>
      <c r="D1139" s="239"/>
      <c r="E1139" s="268"/>
      <c r="F1139" s="282"/>
    </row>
    <row r="1140" spans="1:6">
      <c r="A1140" s="239"/>
      <c r="B1140" s="250"/>
      <c r="C1140" s="239"/>
      <c r="D1140" s="239"/>
      <c r="E1140" s="268"/>
      <c r="F1140" s="282"/>
    </row>
    <row r="1141" spans="1:6">
      <c r="A1141" s="239"/>
      <c r="B1141" s="250"/>
      <c r="C1141" s="239"/>
      <c r="D1141" s="239"/>
      <c r="E1141" s="268"/>
      <c r="F1141" s="282"/>
    </row>
    <row r="1142" spans="1:6">
      <c r="A1142" s="239"/>
      <c r="B1142" s="250"/>
      <c r="C1142" s="239"/>
      <c r="D1142" s="239"/>
      <c r="E1142" s="268"/>
      <c r="F1142" s="282"/>
    </row>
    <row r="1143" spans="1:6">
      <c r="A1143" s="239"/>
      <c r="B1143" s="250"/>
      <c r="C1143" s="239"/>
      <c r="D1143" s="239"/>
      <c r="E1143" s="268"/>
      <c r="F1143" s="282"/>
    </row>
    <row r="1144" spans="1:6">
      <c r="A1144" s="239"/>
      <c r="B1144" s="250"/>
      <c r="C1144" s="239"/>
      <c r="D1144" s="239"/>
      <c r="E1144" s="268"/>
      <c r="F1144" s="282"/>
    </row>
    <row r="1145" spans="1:6">
      <c r="A1145" s="239"/>
      <c r="B1145" s="250"/>
      <c r="C1145" s="239"/>
      <c r="D1145" s="239"/>
      <c r="E1145" s="268"/>
      <c r="F1145" s="282"/>
    </row>
    <row r="1146" spans="1:6">
      <c r="A1146" s="239"/>
      <c r="B1146" s="250"/>
      <c r="C1146" s="239"/>
      <c r="D1146" s="239"/>
      <c r="E1146" s="268"/>
      <c r="F1146" s="282"/>
    </row>
    <row r="1147" spans="1:6">
      <c r="A1147" s="239"/>
      <c r="B1147" s="250"/>
      <c r="C1147" s="239"/>
      <c r="D1147" s="239"/>
      <c r="E1147" s="268"/>
      <c r="F1147" s="282"/>
    </row>
    <row r="1148" spans="1:6">
      <c r="A1148" s="239"/>
      <c r="B1148" s="250"/>
      <c r="C1148" s="239"/>
      <c r="D1148" s="239"/>
      <c r="E1148" s="268"/>
      <c r="F1148" s="282"/>
    </row>
    <row r="1149" spans="1:6">
      <c r="A1149" s="239"/>
      <c r="B1149" s="250"/>
      <c r="C1149" s="239"/>
      <c r="D1149" s="239"/>
      <c r="E1149" s="268"/>
      <c r="F1149" s="282"/>
    </row>
    <row r="1150" spans="1:6">
      <c r="A1150" s="239"/>
      <c r="B1150" s="250"/>
      <c r="C1150" s="239"/>
      <c r="D1150" s="239"/>
      <c r="E1150" s="268"/>
      <c r="F1150" s="282"/>
    </row>
    <row r="1151" spans="1:6">
      <c r="A1151" s="239"/>
      <c r="B1151" s="250"/>
      <c r="C1151" s="239"/>
      <c r="D1151" s="239"/>
      <c r="E1151" s="268"/>
      <c r="F1151" s="282"/>
    </row>
    <row r="1152" spans="1:6">
      <c r="A1152" s="239"/>
      <c r="B1152" s="250"/>
      <c r="C1152" s="239"/>
      <c r="D1152" s="239"/>
      <c r="E1152" s="268"/>
      <c r="F1152" s="282"/>
    </row>
    <row r="1153" spans="1:6">
      <c r="A1153" s="239"/>
      <c r="B1153" s="250"/>
      <c r="C1153" s="239"/>
      <c r="D1153" s="239"/>
      <c r="E1153" s="268"/>
      <c r="F1153" s="282"/>
    </row>
    <row r="1154" spans="1:6">
      <c r="A1154" s="239"/>
      <c r="B1154" s="250"/>
      <c r="C1154" s="239"/>
      <c r="D1154" s="239"/>
      <c r="E1154" s="268"/>
      <c r="F1154" s="282"/>
    </row>
    <row r="1155" spans="1:6">
      <c r="A1155" s="239"/>
      <c r="B1155" s="250"/>
      <c r="C1155" s="239"/>
      <c r="D1155" s="239"/>
      <c r="E1155" s="268"/>
      <c r="F1155" s="282"/>
    </row>
    <row r="1156" spans="1:6">
      <c r="A1156" s="239"/>
      <c r="B1156" s="250"/>
      <c r="C1156" s="239"/>
      <c r="D1156" s="239"/>
      <c r="E1156" s="268"/>
      <c r="F1156" s="282"/>
    </row>
    <row r="1157" spans="1:6">
      <c r="A1157" s="239"/>
      <c r="B1157" s="250"/>
      <c r="C1157" s="239"/>
      <c r="D1157" s="239"/>
      <c r="E1157" s="268"/>
      <c r="F1157" s="282"/>
    </row>
    <row r="1158" spans="1:6">
      <c r="A1158" s="239"/>
      <c r="B1158" s="250"/>
      <c r="C1158" s="239"/>
      <c r="D1158" s="239"/>
      <c r="E1158" s="268"/>
      <c r="F1158" s="282"/>
    </row>
    <row r="1159" spans="1:6">
      <c r="A1159" s="239"/>
      <c r="B1159" s="250"/>
      <c r="C1159" s="239"/>
      <c r="D1159" s="239"/>
      <c r="E1159" s="268"/>
      <c r="F1159" s="282"/>
    </row>
    <row r="1160" spans="1:6">
      <c r="A1160" s="239"/>
      <c r="B1160" s="250"/>
      <c r="C1160" s="239"/>
      <c r="D1160" s="239"/>
      <c r="E1160" s="268"/>
      <c r="F1160" s="282"/>
    </row>
    <row r="1161" spans="1:6">
      <c r="A1161" s="239"/>
      <c r="B1161" s="250"/>
      <c r="C1161" s="239"/>
      <c r="D1161" s="239"/>
      <c r="E1161" s="268"/>
      <c r="F1161" s="282"/>
    </row>
    <row r="1162" spans="1:6">
      <c r="A1162" s="239"/>
      <c r="B1162" s="250"/>
      <c r="C1162" s="239"/>
      <c r="D1162" s="239"/>
      <c r="E1162" s="268"/>
      <c r="F1162" s="282"/>
    </row>
    <row r="1163" spans="1:6">
      <c r="A1163" s="239"/>
      <c r="B1163" s="250"/>
      <c r="C1163" s="239"/>
      <c r="D1163" s="239"/>
      <c r="E1163" s="268"/>
      <c r="F1163" s="282"/>
    </row>
    <row r="1164" spans="1:6">
      <c r="A1164" s="239"/>
      <c r="B1164" s="250"/>
      <c r="C1164" s="239"/>
      <c r="D1164" s="239"/>
      <c r="E1164" s="268"/>
      <c r="F1164" s="282"/>
    </row>
    <row r="1165" spans="1:6">
      <c r="A1165" s="239"/>
      <c r="B1165" s="250"/>
      <c r="C1165" s="239"/>
      <c r="D1165" s="239"/>
      <c r="E1165" s="268"/>
      <c r="F1165" s="282"/>
    </row>
    <row r="1166" spans="1:6">
      <c r="A1166" s="239"/>
      <c r="B1166" s="250"/>
      <c r="C1166" s="239"/>
      <c r="D1166" s="239"/>
      <c r="E1166" s="268"/>
      <c r="F1166" s="282"/>
    </row>
    <row r="1167" spans="1:6">
      <c r="A1167" s="239"/>
      <c r="B1167" s="250"/>
      <c r="C1167" s="239"/>
      <c r="D1167" s="239"/>
      <c r="E1167" s="268"/>
      <c r="F1167" s="282"/>
    </row>
    <row r="1168" spans="1:6">
      <c r="A1168" s="239"/>
      <c r="B1168" s="250"/>
      <c r="C1168" s="239"/>
      <c r="D1168" s="239"/>
      <c r="E1168" s="268"/>
      <c r="F1168" s="282"/>
    </row>
    <row r="1169" spans="1:6">
      <c r="A1169" s="239"/>
      <c r="B1169" s="250"/>
      <c r="C1169" s="239"/>
      <c r="D1169" s="239"/>
      <c r="E1169" s="268"/>
      <c r="F1169" s="282"/>
    </row>
    <row r="1170" spans="1:6">
      <c r="A1170" s="239"/>
      <c r="B1170" s="250"/>
      <c r="C1170" s="239"/>
      <c r="D1170" s="239"/>
      <c r="E1170" s="268"/>
      <c r="F1170" s="282"/>
    </row>
    <row r="1171" spans="1:6">
      <c r="A1171" s="239"/>
      <c r="B1171" s="250"/>
      <c r="C1171" s="239"/>
      <c r="D1171" s="239"/>
      <c r="E1171" s="268"/>
      <c r="F1171" s="282"/>
    </row>
    <row r="1172" spans="1:6">
      <c r="A1172" s="239"/>
      <c r="B1172" s="250"/>
      <c r="C1172" s="239"/>
      <c r="D1172" s="239"/>
      <c r="E1172" s="268"/>
      <c r="F1172" s="282"/>
    </row>
    <row r="1173" spans="1:6">
      <c r="A1173" s="239"/>
      <c r="B1173" s="250"/>
      <c r="C1173" s="239"/>
      <c r="D1173" s="239"/>
      <c r="E1173" s="268"/>
      <c r="F1173" s="282"/>
    </row>
    <row r="1174" spans="1:6">
      <c r="A1174" s="239"/>
      <c r="B1174" s="250"/>
      <c r="C1174" s="239"/>
      <c r="D1174" s="239"/>
      <c r="E1174" s="268"/>
      <c r="F1174" s="282"/>
    </row>
    <row r="1175" spans="1:6">
      <c r="A1175" s="239"/>
      <c r="B1175" s="250"/>
      <c r="C1175" s="239"/>
      <c r="D1175" s="239"/>
      <c r="E1175" s="268"/>
      <c r="F1175" s="282"/>
    </row>
    <row r="1176" spans="1:6">
      <c r="A1176" s="239"/>
      <c r="B1176" s="250"/>
      <c r="C1176" s="239"/>
      <c r="D1176" s="239"/>
      <c r="E1176" s="268"/>
      <c r="F1176" s="282"/>
    </row>
    <row r="1177" spans="1:6">
      <c r="A1177" s="239"/>
      <c r="B1177" s="250"/>
      <c r="C1177" s="239"/>
      <c r="D1177" s="239"/>
      <c r="E1177" s="268"/>
      <c r="F1177" s="282"/>
    </row>
    <row r="1178" spans="1:6">
      <c r="A1178" s="239"/>
      <c r="B1178" s="250"/>
      <c r="C1178" s="239"/>
      <c r="D1178" s="239"/>
      <c r="E1178" s="268"/>
      <c r="F1178" s="282"/>
    </row>
    <row r="1179" spans="1:6">
      <c r="A1179" s="239"/>
      <c r="B1179" s="250"/>
      <c r="C1179" s="239"/>
      <c r="D1179" s="239"/>
      <c r="E1179" s="268"/>
      <c r="F1179" s="282"/>
    </row>
    <row r="1180" spans="1:6">
      <c r="A1180" s="239"/>
      <c r="B1180" s="250"/>
      <c r="C1180" s="239"/>
      <c r="D1180" s="239"/>
      <c r="E1180" s="268"/>
      <c r="F1180" s="282"/>
    </row>
    <row r="1181" spans="1:6">
      <c r="A1181" s="239"/>
      <c r="B1181" s="250"/>
      <c r="C1181" s="239"/>
      <c r="D1181" s="239"/>
      <c r="E1181" s="268"/>
      <c r="F1181" s="282"/>
    </row>
    <row r="1182" spans="1:6">
      <c r="A1182" s="239"/>
      <c r="B1182" s="250"/>
      <c r="C1182" s="239"/>
      <c r="D1182" s="239"/>
      <c r="E1182" s="268"/>
      <c r="F1182" s="282"/>
    </row>
    <row r="1183" spans="1:6">
      <c r="A1183" s="239"/>
      <c r="B1183" s="250"/>
      <c r="C1183" s="239"/>
      <c r="D1183" s="239"/>
      <c r="E1183" s="268"/>
      <c r="F1183" s="282"/>
    </row>
    <row r="1184" spans="1:6">
      <c r="A1184" s="239"/>
      <c r="B1184" s="250"/>
      <c r="C1184" s="239"/>
      <c r="D1184" s="239"/>
      <c r="E1184" s="268"/>
      <c r="F1184" s="282"/>
    </row>
    <row r="1185" spans="1:6">
      <c r="A1185" s="239"/>
      <c r="B1185" s="250"/>
      <c r="C1185" s="239"/>
      <c r="D1185" s="239"/>
      <c r="E1185" s="268"/>
      <c r="F1185" s="282"/>
    </row>
    <row r="1186" spans="1:6">
      <c r="A1186" s="239"/>
      <c r="B1186" s="250"/>
      <c r="C1186" s="239"/>
      <c r="D1186" s="239"/>
      <c r="E1186" s="268"/>
      <c r="F1186" s="282"/>
    </row>
    <row r="1187" spans="1:6">
      <c r="A1187" s="239"/>
      <c r="B1187" s="250"/>
      <c r="C1187" s="239"/>
      <c r="D1187" s="239"/>
      <c r="E1187" s="268"/>
      <c r="F1187" s="282"/>
    </row>
    <row r="1188" spans="1:6">
      <c r="A1188" s="239"/>
      <c r="B1188" s="250"/>
      <c r="C1188" s="239"/>
      <c r="D1188" s="239"/>
      <c r="E1188" s="268"/>
      <c r="F1188" s="282"/>
    </row>
    <row r="1189" spans="1:6">
      <c r="A1189" s="239"/>
      <c r="B1189" s="250"/>
      <c r="C1189" s="239"/>
      <c r="D1189" s="239"/>
      <c r="E1189" s="268"/>
      <c r="F1189" s="282"/>
    </row>
    <row r="1190" spans="1:6">
      <c r="A1190" s="239"/>
      <c r="B1190" s="250"/>
      <c r="C1190" s="239"/>
      <c r="D1190" s="239"/>
      <c r="E1190" s="268"/>
      <c r="F1190" s="282"/>
    </row>
    <row r="1191" spans="1:6">
      <c r="A1191" s="239"/>
      <c r="B1191" s="250"/>
      <c r="C1191" s="239"/>
      <c r="D1191" s="239"/>
      <c r="E1191" s="268"/>
      <c r="F1191" s="282"/>
    </row>
    <row r="1192" spans="1:6">
      <c r="A1192" s="239"/>
      <c r="B1192" s="250"/>
      <c r="C1192" s="239"/>
      <c r="D1192" s="239"/>
      <c r="E1192" s="268"/>
      <c r="F1192" s="282"/>
    </row>
    <row r="1193" spans="1:6">
      <c r="A1193" s="239"/>
      <c r="B1193" s="250"/>
      <c r="C1193" s="239"/>
      <c r="D1193" s="239"/>
      <c r="E1193" s="268"/>
      <c r="F1193" s="282"/>
    </row>
    <row r="1194" spans="1:6">
      <c r="A1194" s="239"/>
      <c r="B1194" s="250"/>
      <c r="C1194" s="239"/>
      <c r="D1194" s="239"/>
      <c r="E1194" s="268"/>
      <c r="F1194" s="282"/>
    </row>
    <row r="1195" spans="1:6">
      <c r="A1195" s="239"/>
      <c r="B1195" s="250"/>
      <c r="C1195" s="239"/>
      <c r="D1195" s="239"/>
      <c r="E1195" s="268"/>
      <c r="F1195" s="282"/>
    </row>
    <row r="1196" spans="1:6">
      <c r="A1196" s="239"/>
      <c r="B1196" s="250"/>
      <c r="C1196" s="239"/>
      <c r="D1196" s="239"/>
      <c r="E1196" s="268"/>
      <c r="F1196" s="282"/>
    </row>
    <row r="1197" spans="1:6">
      <c r="A1197" s="239"/>
      <c r="B1197" s="250"/>
      <c r="C1197" s="239"/>
      <c r="D1197" s="239"/>
      <c r="E1197" s="268"/>
      <c r="F1197" s="282"/>
    </row>
    <row r="1198" spans="1:6">
      <c r="A1198" s="239"/>
      <c r="B1198" s="250"/>
      <c r="C1198" s="239"/>
      <c r="D1198" s="239"/>
      <c r="E1198" s="268"/>
      <c r="F1198" s="282"/>
    </row>
    <row r="1199" spans="1:6">
      <c r="A1199" s="239"/>
      <c r="B1199" s="250"/>
      <c r="C1199" s="239"/>
      <c r="D1199" s="239"/>
      <c r="E1199" s="268"/>
      <c r="F1199" s="282"/>
    </row>
    <row r="1200" spans="1:6">
      <c r="A1200" s="239"/>
      <c r="B1200" s="250"/>
      <c r="C1200" s="239"/>
      <c r="D1200" s="239"/>
      <c r="E1200" s="268"/>
      <c r="F1200" s="282"/>
    </row>
    <row r="1201" spans="1:6">
      <c r="A1201" s="239"/>
      <c r="B1201" s="250"/>
      <c r="C1201" s="239"/>
      <c r="D1201" s="239"/>
      <c r="E1201" s="268"/>
      <c r="F1201" s="282"/>
    </row>
    <row r="1202" spans="1:6">
      <c r="A1202" s="239"/>
      <c r="B1202" s="250"/>
      <c r="C1202" s="239"/>
      <c r="D1202" s="239"/>
      <c r="E1202" s="268"/>
      <c r="F1202" s="282"/>
    </row>
    <row r="1203" spans="1:6">
      <c r="A1203" s="239"/>
      <c r="B1203" s="250"/>
      <c r="C1203" s="239"/>
      <c r="D1203" s="239"/>
      <c r="E1203" s="268"/>
      <c r="F1203" s="282"/>
    </row>
    <row r="1204" spans="1:6">
      <c r="A1204" s="239"/>
      <c r="B1204" s="250"/>
      <c r="C1204" s="239"/>
      <c r="D1204" s="239"/>
      <c r="E1204" s="268"/>
      <c r="F1204" s="282"/>
    </row>
    <row r="1205" spans="1:6">
      <c r="A1205" s="239"/>
      <c r="B1205" s="250"/>
      <c r="C1205" s="239"/>
      <c r="D1205" s="239"/>
      <c r="E1205" s="268"/>
      <c r="F1205" s="282"/>
    </row>
    <row r="1206" spans="1:6">
      <c r="A1206" s="239"/>
      <c r="B1206" s="250"/>
      <c r="C1206" s="239"/>
      <c r="D1206" s="239"/>
      <c r="E1206" s="268"/>
      <c r="F1206" s="282"/>
    </row>
    <row r="1207" spans="1:6">
      <c r="A1207" s="239"/>
      <c r="B1207" s="250"/>
      <c r="C1207" s="239"/>
      <c r="D1207" s="239"/>
      <c r="E1207" s="268"/>
      <c r="F1207" s="282"/>
    </row>
    <row r="1208" spans="1:6">
      <c r="A1208" s="239"/>
      <c r="B1208" s="250"/>
      <c r="C1208" s="239"/>
      <c r="D1208" s="239"/>
      <c r="E1208" s="268"/>
      <c r="F1208" s="282"/>
    </row>
    <row r="1209" spans="1:6">
      <c r="A1209" s="239"/>
      <c r="B1209" s="250"/>
      <c r="C1209" s="239"/>
      <c r="D1209" s="239"/>
      <c r="E1209" s="268"/>
      <c r="F1209" s="282"/>
    </row>
    <row r="1210" spans="1:6">
      <c r="A1210" s="239"/>
      <c r="B1210" s="250"/>
      <c r="C1210" s="239"/>
      <c r="D1210" s="239"/>
      <c r="E1210" s="268"/>
      <c r="F1210" s="282"/>
    </row>
    <row r="1211" spans="1:6">
      <c r="A1211" s="239"/>
      <c r="B1211" s="250"/>
      <c r="C1211" s="239"/>
      <c r="D1211" s="239"/>
      <c r="E1211" s="268"/>
      <c r="F1211" s="282"/>
    </row>
    <row r="1212" spans="1:6">
      <c r="A1212" s="239"/>
      <c r="B1212" s="250"/>
      <c r="C1212" s="239"/>
      <c r="D1212" s="239"/>
      <c r="E1212" s="268"/>
      <c r="F1212" s="282"/>
    </row>
    <row r="1213" spans="1:6">
      <c r="A1213" s="239"/>
      <c r="B1213" s="250"/>
      <c r="C1213" s="239"/>
      <c r="D1213" s="239"/>
      <c r="E1213" s="268"/>
      <c r="F1213" s="282"/>
    </row>
    <row r="1214" spans="1:6">
      <c r="A1214" s="239"/>
      <c r="B1214" s="250"/>
      <c r="C1214" s="239"/>
      <c r="D1214" s="239"/>
      <c r="E1214" s="268"/>
      <c r="F1214" s="282"/>
    </row>
    <row r="1215" spans="1:6">
      <c r="A1215" s="239"/>
      <c r="B1215" s="250"/>
      <c r="C1215" s="239"/>
      <c r="D1215" s="239"/>
      <c r="E1215" s="268"/>
      <c r="F1215" s="282"/>
    </row>
    <row r="1216" spans="1:6">
      <c r="A1216" s="239"/>
      <c r="B1216" s="250"/>
      <c r="C1216" s="239"/>
      <c r="D1216" s="239"/>
      <c r="E1216" s="268"/>
      <c r="F1216" s="282"/>
    </row>
    <row r="1217" spans="1:6">
      <c r="A1217" s="239"/>
      <c r="B1217" s="250"/>
      <c r="C1217" s="239"/>
      <c r="D1217" s="239"/>
      <c r="E1217" s="268"/>
      <c r="F1217" s="282"/>
    </row>
    <row r="1218" spans="1:6">
      <c r="A1218" s="239"/>
      <c r="B1218" s="250"/>
      <c r="C1218" s="239"/>
      <c r="D1218" s="239"/>
      <c r="E1218" s="268"/>
      <c r="F1218" s="282"/>
    </row>
    <row r="1219" spans="1:6">
      <c r="A1219" s="239"/>
      <c r="B1219" s="250"/>
      <c r="C1219" s="239"/>
      <c r="D1219" s="239"/>
      <c r="E1219" s="268"/>
      <c r="F1219" s="282"/>
    </row>
    <row r="1220" spans="1:6">
      <c r="A1220" s="239"/>
      <c r="B1220" s="250"/>
      <c r="C1220" s="239"/>
      <c r="D1220" s="239"/>
      <c r="E1220" s="268"/>
      <c r="F1220" s="282"/>
    </row>
    <row r="1221" spans="1:6">
      <c r="A1221" s="239"/>
      <c r="B1221" s="250"/>
      <c r="C1221" s="239"/>
      <c r="D1221" s="239"/>
      <c r="E1221" s="268"/>
      <c r="F1221" s="282"/>
    </row>
    <row r="1222" spans="1:6">
      <c r="A1222" s="239"/>
      <c r="B1222" s="250"/>
      <c r="C1222" s="239"/>
      <c r="D1222" s="239"/>
      <c r="E1222" s="268"/>
      <c r="F1222" s="282"/>
    </row>
    <row r="1223" spans="1:6">
      <c r="A1223" s="239"/>
      <c r="B1223" s="250"/>
      <c r="C1223" s="239"/>
      <c r="D1223" s="239"/>
      <c r="E1223" s="268"/>
      <c r="F1223" s="282"/>
    </row>
    <row r="1224" spans="1:6">
      <c r="A1224" s="239"/>
      <c r="B1224" s="250"/>
      <c r="C1224" s="239"/>
      <c r="D1224" s="239"/>
      <c r="E1224" s="268"/>
      <c r="F1224" s="282"/>
    </row>
    <row r="1225" spans="1:6">
      <c r="A1225" s="239"/>
      <c r="B1225" s="250"/>
      <c r="C1225" s="239"/>
      <c r="D1225" s="239"/>
      <c r="E1225" s="268"/>
      <c r="F1225" s="282"/>
    </row>
    <row r="1226" spans="1:6">
      <c r="A1226" s="239"/>
      <c r="B1226" s="250"/>
      <c r="C1226" s="239"/>
      <c r="D1226" s="239"/>
      <c r="E1226" s="268"/>
      <c r="F1226" s="282"/>
    </row>
    <row r="1227" spans="1:6">
      <c r="A1227" s="239"/>
      <c r="B1227" s="250"/>
      <c r="C1227" s="239"/>
      <c r="D1227" s="239"/>
      <c r="E1227" s="268"/>
      <c r="F1227" s="282"/>
    </row>
    <row r="1228" spans="1:6">
      <c r="A1228" s="239"/>
      <c r="B1228" s="250"/>
      <c r="C1228" s="239"/>
      <c r="D1228" s="239"/>
      <c r="E1228" s="268"/>
      <c r="F1228" s="282"/>
    </row>
    <row r="1229" spans="1:6">
      <c r="A1229" s="239"/>
      <c r="B1229" s="250"/>
      <c r="C1229" s="239"/>
      <c r="D1229" s="239"/>
      <c r="E1229" s="268"/>
      <c r="F1229" s="282"/>
    </row>
    <row r="1230" spans="1:6">
      <c r="A1230" s="239"/>
      <c r="B1230" s="250"/>
      <c r="C1230" s="239"/>
      <c r="D1230" s="239"/>
      <c r="E1230" s="268"/>
      <c r="F1230" s="282"/>
    </row>
    <row r="1231" spans="1:6">
      <c r="A1231" s="239"/>
      <c r="B1231" s="250"/>
      <c r="C1231" s="239"/>
      <c r="D1231" s="239"/>
      <c r="E1231" s="268"/>
      <c r="F1231" s="282"/>
    </row>
    <row r="1232" spans="1:6">
      <c r="A1232" s="239"/>
      <c r="B1232" s="250"/>
      <c r="C1232" s="239"/>
      <c r="D1232" s="239"/>
      <c r="E1232" s="268"/>
      <c r="F1232" s="282"/>
    </row>
    <row r="1233" spans="1:6">
      <c r="A1233" s="239"/>
      <c r="B1233" s="250"/>
      <c r="C1233" s="239"/>
      <c r="D1233" s="239"/>
      <c r="E1233" s="268"/>
      <c r="F1233" s="282"/>
    </row>
    <row r="1234" spans="1:6">
      <c r="A1234" s="239"/>
      <c r="B1234" s="250"/>
      <c r="C1234" s="239"/>
      <c r="D1234" s="239"/>
      <c r="E1234" s="268"/>
      <c r="F1234" s="282"/>
    </row>
    <row r="1235" spans="1:6">
      <c r="A1235" s="239"/>
      <c r="B1235" s="250"/>
      <c r="C1235" s="239"/>
      <c r="D1235" s="239"/>
      <c r="E1235" s="268"/>
      <c r="F1235" s="282"/>
    </row>
    <row r="1236" spans="1:6">
      <c r="A1236" s="239"/>
      <c r="B1236" s="250"/>
      <c r="C1236" s="239"/>
      <c r="D1236" s="239"/>
      <c r="E1236" s="268"/>
      <c r="F1236" s="282"/>
    </row>
    <row r="1237" spans="1:6">
      <c r="A1237" s="239"/>
      <c r="B1237" s="250"/>
      <c r="C1237" s="239"/>
      <c r="D1237" s="239"/>
      <c r="E1237" s="268"/>
      <c r="F1237" s="282"/>
    </row>
    <row r="1238" spans="1:6">
      <c r="A1238" s="239"/>
      <c r="B1238" s="250"/>
      <c r="C1238" s="239"/>
      <c r="D1238" s="239"/>
      <c r="E1238" s="268"/>
      <c r="F1238" s="282"/>
    </row>
    <row r="1239" spans="1:6">
      <c r="A1239" s="239"/>
      <c r="B1239" s="250"/>
      <c r="C1239" s="239"/>
      <c r="D1239" s="239"/>
      <c r="E1239" s="268"/>
      <c r="F1239" s="282"/>
    </row>
    <row r="1240" spans="1:6">
      <c r="A1240" s="239"/>
      <c r="B1240" s="250"/>
      <c r="C1240" s="239"/>
      <c r="D1240" s="239"/>
      <c r="E1240" s="268"/>
      <c r="F1240" s="282"/>
    </row>
    <row r="1241" spans="1:6">
      <c r="A1241" s="239"/>
      <c r="B1241" s="250"/>
      <c r="C1241" s="239"/>
      <c r="D1241" s="239"/>
      <c r="E1241" s="268"/>
      <c r="F1241" s="282"/>
    </row>
    <row r="1242" spans="1:6">
      <c r="A1242" s="239"/>
      <c r="B1242" s="250"/>
      <c r="C1242" s="239"/>
      <c r="D1242" s="239"/>
      <c r="E1242" s="268"/>
      <c r="F1242" s="282"/>
    </row>
    <row r="1243" spans="1:6">
      <c r="A1243" s="239"/>
      <c r="B1243" s="250"/>
      <c r="C1243" s="239"/>
      <c r="D1243" s="239"/>
      <c r="E1243" s="268"/>
      <c r="F1243" s="282"/>
    </row>
    <row r="1244" spans="1:6">
      <c r="A1244" s="239"/>
      <c r="B1244" s="250"/>
      <c r="C1244" s="239"/>
      <c r="D1244" s="239"/>
      <c r="E1244" s="268"/>
      <c r="F1244" s="282"/>
    </row>
    <row r="1245" spans="1:6">
      <c r="A1245" s="239"/>
      <c r="B1245" s="250"/>
      <c r="C1245" s="239"/>
      <c r="D1245" s="239"/>
      <c r="E1245" s="268"/>
      <c r="F1245" s="282"/>
    </row>
    <row r="1246" spans="1:6">
      <c r="A1246" s="239"/>
      <c r="B1246" s="250"/>
      <c r="C1246" s="239"/>
      <c r="D1246" s="239"/>
      <c r="E1246" s="268"/>
      <c r="F1246" s="282"/>
    </row>
    <row r="1247" spans="1:6">
      <c r="A1247" s="239"/>
      <c r="B1247" s="250"/>
      <c r="C1247" s="239"/>
      <c r="D1247" s="239"/>
      <c r="E1247" s="268"/>
      <c r="F1247" s="282"/>
    </row>
    <row r="1248" spans="1:6">
      <c r="A1248" s="239"/>
      <c r="B1248" s="250"/>
      <c r="C1248" s="239"/>
      <c r="D1248" s="239"/>
      <c r="E1248" s="268"/>
      <c r="F1248" s="282"/>
    </row>
    <row r="1249" spans="1:6">
      <c r="A1249" s="239"/>
      <c r="B1249" s="250"/>
      <c r="C1249" s="239"/>
      <c r="D1249" s="239"/>
      <c r="E1249" s="268"/>
      <c r="F1249" s="282"/>
    </row>
    <row r="1250" spans="1:6">
      <c r="A1250" s="239"/>
      <c r="B1250" s="250"/>
      <c r="C1250" s="239"/>
      <c r="D1250" s="239"/>
      <c r="E1250" s="268"/>
      <c r="F1250" s="282"/>
    </row>
    <row r="1251" spans="1:6">
      <c r="A1251" s="239"/>
      <c r="B1251" s="250"/>
      <c r="C1251" s="239"/>
      <c r="D1251" s="239"/>
      <c r="E1251" s="268"/>
      <c r="F1251" s="282"/>
    </row>
    <row r="1252" spans="1:6">
      <c r="A1252" s="239"/>
      <c r="B1252" s="250"/>
      <c r="C1252" s="239"/>
      <c r="D1252" s="239"/>
      <c r="E1252" s="268"/>
      <c r="F1252" s="282"/>
    </row>
    <row r="1253" spans="1:6">
      <c r="A1253" s="239"/>
      <c r="B1253" s="250"/>
      <c r="C1253" s="239"/>
      <c r="D1253" s="239"/>
      <c r="E1253" s="268"/>
      <c r="F1253" s="282"/>
    </row>
    <row r="1254" spans="1:6">
      <c r="A1254" s="239"/>
      <c r="B1254" s="250"/>
      <c r="C1254" s="239"/>
      <c r="D1254" s="239"/>
      <c r="E1254" s="268"/>
      <c r="F1254" s="282"/>
    </row>
    <row r="1255" spans="1:6">
      <c r="A1255" s="239"/>
      <c r="B1255" s="250"/>
      <c r="C1255" s="239"/>
      <c r="D1255" s="239"/>
      <c r="E1255" s="268"/>
      <c r="F1255" s="282"/>
    </row>
    <row r="1256" spans="1:6">
      <c r="A1256" s="239"/>
      <c r="B1256" s="250"/>
      <c r="C1256" s="239"/>
      <c r="D1256" s="239"/>
      <c r="E1256" s="268"/>
      <c r="F1256" s="282"/>
    </row>
    <row r="1257" spans="1:6">
      <c r="A1257" s="239"/>
      <c r="B1257" s="250"/>
      <c r="C1257" s="239"/>
      <c r="D1257" s="239"/>
      <c r="E1257" s="268"/>
      <c r="F1257" s="282"/>
    </row>
    <row r="1258" spans="1:6">
      <c r="A1258" s="239"/>
      <c r="B1258" s="250"/>
      <c r="C1258" s="239"/>
      <c r="D1258" s="239"/>
      <c r="E1258" s="268"/>
      <c r="F1258" s="282"/>
    </row>
    <row r="1259" spans="1:6">
      <c r="A1259" s="239"/>
      <c r="B1259" s="250"/>
      <c r="C1259" s="239"/>
      <c r="D1259" s="239"/>
      <c r="E1259" s="268"/>
      <c r="F1259" s="282"/>
    </row>
    <row r="1260" spans="1:6">
      <c r="A1260" s="239"/>
      <c r="B1260" s="250"/>
      <c r="C1260" s="239"/>
      <c r="D1260" s="239"/>
      <c r="E1260" s="268"/>
      <c r="F1260" s="282"/>
    </row>
    <row r="1261" spans="1:6">
      <c r="A1261" s="239"/>
      <c r="B1261" s="250"/>
      <c r="C1261" s="239"/>
      <c r="D1261" s="239"/>
      <c r="E1261" s="268"/>
      <c r="F1261" s="282"/>
    </row>
    <row r="1262" spans="1:6">
      <c r="A1262" s="239"/>
      <c r="B1262" s="250"/>
      <c r="C1262" s="239"/>
      <c r="D1262" s="239"/>
      <c r="E1262" s="268"/>
      <c r="F1262" s="282"/>
    </row>
    <row r="1263" spans="1:6">
      <c r="A1263" s="239"/>
      <c r="B1263" s="250"/>
      <c r="C1263" s="239"/>
      <c r="D1263" s="239"/>
      <c r="E1263" s="268"/>
      <c r="F1263" s="282"/>
    </row>
    <row r="1264" spans="1:6">
      <c r="A1264" s="239"/>
      <c r="B1264" s="250"/>
      <c r="C1264" s="239"/>
      <c r="D1264" s="239"/>
      <c r="E1264" s="268"/>
      <c r="F1264" s="282"/>
    </row>
    <row r="1265" spans="1:6">
      <c r="A1265" s="239"/>
      <c r="B1265" s="250"/>
      <c r="C1265" s="239"/>
      <c r="D1265" s="239"/>
      <c r="E1265" s="268"/>
      <c r="F1265" s="282"/>
    </row>
    <row r="1266" spans="1:6">
      <c r="A1266" s="239"/>
      <c r="B1266" s="250"/>
      <c r="C1266" s="239"/>
      <c r="D1266" s="239"/>
      <c r="E1266" s="268"/>
      <c r="F1266" s="282"/>
    </row>
    <row r="1267" spans="1:6">
      <c r="A1267" s="239"/>
      <c r="B1267" s="250"/>
      <c r="C1267" s="239"/>
      <c r="D1267" s="239"/>
      <c r="E1267" s="268"/>
      <c r="F1267" s="282"/>
    </row>
    <row r="1268" spans="1:6">
      <c r="A1268" s="239"/>
      <c r="B1268" s="250"/>
      <c r="C1268" s="239"/>
      <c r="D1268" s="239"/>
      <c r="E1268" s="268"/>
      <c r="F1268" s="282"/>
    </row>
    <row r="1269" spans="1:6">
      <c r="A1269" s="239"/>
      <c r="B1269" s="250"/>
      <c r="C1269" s="239"/>
      <c r="D1269" s="239"/>
      <c r="E1269" s="268"/>
      <c r="F1269" s="282"/>
    </row>
    <row r="1270" spans="1:6">
      <c r="A1270" s="239"/>
      <c r="B1270" s="250"/>
      <c r="C1270" s="239"/>
      <c r="D1270" s="239"/>
      <c r="E1270" s="268"/>
      <c r="F1270" s="282"/>
    </row>
    <row r="1271" spans="1:6">
      <c r="A1271" s="239"/>
      <c r="B1271" s="250"/>
      <c r="C1271" s="239"/>
      <c r="D1271" s="239"/>
      <c r="E1271" s="268"/>
      <c r="F1271" s="282"/>
    </row>
    <row r="1272" spans="1:6">
      <c r="A1272" s="239"/>
      <c r="B1272" s="250"/>
      <c r="C1272" s="239"/>
      <c r="D1272" s="239"/>
      <c r="E1272" s="268"/>
      <c r="F1272" s="282"/>
    </row>
    <row r="1273" spans="1:6">
      <c r="A1273" s="239"/>
      <c r="B1273" s="250"/>
      <c r="C1273" s="239"/>
      <c r="D1273" s="239"/>
      <c r="E1273" s="268"/>
      <c r="F1273" s="282"/>
    </row>
    <row r="1274" spans="1:6">
      <c r="A1274" s="239"/>
      <c r="B1274" s="250"/>
      <c r="C1274" s="239"/>
      <c r="D1274" s="239"/>
      <c r="E1274" s="268"/>
      <c r="F1274" s="282"/>
    </row>
    <row r="1275" spans="1:6">
      <c r="A1275" s="239"/>
      <c r="B1275" s="250"/>
      <c r="C1275" s="239"/>
      <c r="D1275" s="239"/>
      <c r="E1275" s="268"/>
      <c r="F1275" s="282"/>
    </row>
    <row r="1276" spans="1:6">
      <c r="A1276" s="239"/>
      <c r="B1276" s="250"/>
      <c r="C1276" s="239"/>
      <c r="D1276" s="239"/>
      <c r="E1276" s="268"/>
      <c r="F1276" s="282"/>
    </row>
    <row r="1277" spans="1:6">
      <c r="A1277" s="239"/>
      <c r="B1277" s="250"/>
      <c r="C1277" s="239"/>
      <c r="D1277" s="239"/>
      <c r="E1277" s="268"/>
      <c r="F1277" s="282"/>
    </row>
    <row r="1278" spans="1:6">
      <c r="A1278" s="239"/>
      <c r="B1278" s="250"/>
      <c r="C1278" s="239"/>
      <c r="D1278" s="239"/>
      <c r="E1278" s="268"/>
      <c r="F1278" s="282"/>
    </row>
    <row r="1279" spans="1:6">
      <c r="A1279" s="239"/>
      <c r="B1279" s="250"/>
      <c r="C1279" s="239"/>
      <c r="D1279" s="239"/>
      <c r="E1279" s="268"/>
      <c r="F1279" s="282"/>
    </row>
    <row r="1280" spans="1:6">
      <c r="A1280" s="239"/>
      <c r="B1280" s="250"/>
      <c r="C1280" s="239"/>
      <c r="D1280" s="239"/>
      <c r="E1280" s="268"/>
      <c r="F1280" s="282"/>
    </row>
    <row r="1281" spans="1:6">
      <c r="A1281" s="239"/>
      <c r="B1281" s="250"/>
      <c r="C1281" s="239"/>
      <c r="D1281" s="239"/>
      <c r="E1281" s="268"/>
      <c r="F1281" s="282"/>
    </row>
    <row r="1282" spans="1:6">
      <c r="A1282" s="239"/>
      <c r="B1282" s="250"/>
      <c r="C1282" s="239"/>
      <c r="D1282" s="239"/>
      <c r="E1282" s="268"/>
      <c r="F1282" s="282"/>
    </row>
    <row r="1283" spans="1:6">
      <c r="A1283" s="239"/>
      <c r="B1283" s="250"/>
      <c r="C1283" s="239"/>
      <c r="D1283" s="239"/>
      <c r="E1283" s="268"/>
      <c r="F1283" s="282"/>
    </row>
    <row r="1284" spans="1:6">
      <c r="A1284" s="239"/>
      <c r="B1284" s="250"/>
      <c r="C1284" s="239"/>
      <c r="D1284" s="239"/>
      <c r="E1284" s="268"/>
      <c r="F1284" s="282"/>
    </row>
    <row r="1285" spans="1:6">
      <c r="A1285" s="239"/>
      <c r="B1285" s="250"/>
      <c r="C1285" s="239"/>
      <c r="D1285" s="239"/>
      <c r="E1285" s="268"/>
      <c r="F1285" s="282"/>
    </row>
    <row r="1286" spans="1:6">
      <c r="A1286" s="239"/>
      <c r="B1286" s="250"/>
      <c r="C1286" s="239"/>
      <c r="D1286" s="239"/>
      <c r="E1286" s="268"/>
      <c r="F1286" s="282"/>
    </row>
    <row r="1287" spans="1:6">
      <c r="A1287" s="239"/>
      <c r="B1287" s="250"/>
      <c r="C1287" s="239"/>
      <c r="D1287" s="239"/>
      <c r="E1287" s="268"/>
      <c r="F1287" s="282"/>
    </row>
    <row r="1288" spans="1:6">
      <c r="A1288" s="239"/>
      <c r="B1288" s="250"/>
      <c r="C1288" s="239"/>
      <c r="D1288" s="239"/>
      <c r="E1288" s="268"/>
      <c r="F1288" s="282"/>
    </row>
    <row r="1289" spans="1:6">
      <c r="A1289" s="239"/>
      <c r="B1289" s="250"/>
      <c r="C1289" s="239"/>
      <c r="D1289" s="239"/>
      <c r="E1289" s="268"/>
      <c r="F1289" s="282"/>
    </row>
    <row r="1290" spans="1:6">
      <c r="A1290" s="239"/>
      <c r="B1290" s="250"/>
      <c r="C1290" s="239"/>
      <c r="D1290" s="239"/>
      <c r="E1290" s="268"/>
      <c r="F1290" s="282"/>
    </row>
    <row r="1291" spans="1:6">
      <c r="A1291" s="239"/>
      <c r="B1291" s="250"/>
      <c r="C1291" s="239"/>
      <c r="D1291" s="239"/>
      <c r="E1291" s="268"/>
      <c r="F1291" s="282"/>
    </row>
    <row r="1292" spans="1:6">
      <c r="A1292" s="239"/>
      <c r="B1292" s="250"/>
      <c r="C1292" s="239"/>
      <c r="D1292" s="239"/>
      <c r="E1292" s="268"/>
      <c r="F1292" s="282"/>
    </row>
    <row r="1293" spans="1:6">
      <c r="A1293" s="239"/>
      <c r="B1293" s="250"/>
      <c r="C1293" s="239"/>
      <c r="D1293" s="239"/>
      <c r="E1293" s="268"/>
      <c r="F1293" s="282"/>
    </row>
    <row r="1294" spans="1:6">
      <c r="A1294" s="239"/>
      <c r="B1294" s="250"/>
      <c r="C1294" s="239"/>
      <c r="D1294" s="239"/>
      <c r="E1294" s="268"/>
      <c r="F1294" s="282"/>
    </row>
    <row r="1295" spans="1:6">
      <c r="A1295" s="239"/>
      <c r="B1295" s="250"/>
      <c r="C1295" s="239"/>
      <c r="D1295" s="239"/>
      <c r="E1295" s="268"/>
      <c r="F1295" s="282"/>
    </row>
    <row r="1296" spans="1:6">
      <c r="A1296" s="239"/>
      <c r="B1296" s="250"/>
      <c r="C1296" s="239"/>
      <c r="D1296" s="239"/>
      <c r="E1296" s="268"/>
      <c r="F1296" s="282"/>
    </row>
    <row r="1297" spans="1:6">
      <c r="A1297" s="239"/>
      <c r="B1297" s="250"/>
      <c r="C1297" s="239"/>
      <c r="D1297" s="239"/>
      <c r="E1297" s="268"/>
      <c r="F1297" s="282"/>
    </row>
    <row r="1298" spans="1:6">
      <c r="A1298" s="239"/>
      <c r="B1298" s="250"/>
      <c r="C1298" s="239"/>
      <c r="D1298" s="239"/>
      <c r="E1298" s="268"/>
      <c r="F1298" s="282"/>
    </row>
    <row r="1299" spans="1:6">
      <c r="A1299" s="239"/>
      <c r="B1299" s="250"/>
      <c r="C1299" s="239"/>
      <c r="D1299" s="239"/>
      <c r="E1299" s="268"/>
      <c r="F1299" s="282"/>
    </row>
    <row r="1300" spans="1:6">
      <c r="A1300" s="239"/>
      <c r="B1300" s="250"/>
      <c r="C1300" s="239"/>
      <c r="D1300" s="239"/>
      <c r="E1300" s="268"/>
      <c r="F1300" s="282"/>
    </row>
    <row r="1301" spans="1:6">
      <c r="A1301" s="239"/>
      <c r="B1301" s="250"/>
      <c r="C1301" s="239"/>
      <c r="D1301" s="239"/>
      <c r="E1301" s="268"/>
      <c r="F1301" s="282"/>
    </row>
    <row r="1302" spans="1:6">
      <c r="A1302" s="239"/>
      <c r="B1302" s="250"/>
      <c r="C1302" s="239"/>
      <c r="D1302" s="239"/>
      <c r="E1302" s="268"/>
      <c r="F1302" s="282"/>
    </row>
    <row r="1303" spans="1:6">
      <c r="A1303" s="239"/>
      <c r="B1303" s="250"/>
      <c r="C1303" s="239"/>
      <c r="D1303" s="239"/>
      <c r="E1303" s="268"/>
      <c r="F1303" s="282"/>
    </row>
    <row r="1304" spans="1:6">
      <c r="A1304" s="239"/>
      <c r="B1304" s="250"/>
      <c r="C1304" s="239"/>
      <c r="D1304" s="239"/>
      <c r="E1304" s="268"/>
      <c r="F1304" s="282"/>
    </row>
    <row r="1305" spans="1:6">
      <c r="A1305" s="239"/>
      <c r="B1305" s="250"/>
      <c r="C1305" s="239"/>
      <c r="D1305" s="239"/>
      <c r="E1305" s="268"/>
      <c r="F1305" s="282"/>
    </row>
    <row r="1306" spans="1:6">
      <c r="A1306" s="239"/>
      <c r="B1306" s="250"/>
      <c r="C1306" s="239"/>
      <c r="D1306" s="239"/>
      <c r="E1306" s="268"/>
      <c r="F1306" s="282"/>
    </row>
    <row r="1307" spans="1:6">
      <c r="A1307" s="239"/>
      <c r="B1307" s="250"/>
      <c r="C1307" s="239"/>
      <c r="D1307" s="239"/>
      <c r="E1307" s="268"/>
      <c r="F1307" s="282"/>
    </row>
    <row r="1308" spans="1:6">
      <c r="A1308" s="239"/>
      <c r="B1308" s="250"/>
      <c r="C1308" s="239"/>
      <c r="D1308" s="239"/>
      <c r="E1308" s="268"/>
      <c r="F1308" s="282"/>
    </row>
    <row r="1309" spans="1:6">
      <c r="A1309" s="239"/>
      <c r="B1309" s="250"/>
      <c r="C1309" s="239"/>
      <c r="D1309" s="239"/>
      <c r="E1309" s="268"/>
      <c r="F1309" s="282"/>
    </row>
    <row r="1310" spans="1:6">
      <c r="A1310" s="239"/>
      <c r="B1310" s="250"/>
      <c r="C1310" s="239"/>
      <c r="D1310" s="239"/>
      <c r="E1310" s="268"/>
      <c r="F1310" s="282"/>
    </row>
    <row r="1311" spans="1:6">
      <c r="A1311" s="239"/>
      <c r="B1311" s="250"/>
      <c r="C1311" s="239"/>
      <c r="D1311" s="239"/>
      <c r="E1311" s="268"/>
      <c r="F1311" s="282"/>
    </row>
    <row r="1312" spans="1:6">
      <c r="A1312" s="239"/>
      <c r="B1312" s="250"/>
      <c r="C1312" s="239"/>
      <c r="D1312" s="239"/>
      <c r="E1312" s="268"/>
      <c r="F1312" s="282"/>
    </row>
    <row r="1313" spans="1:6">
      <c r="A1313" s="239"/>
      <c r="B1313" s="250"/>
      <c r="C1313" s="239"/>
      <c r="D1313" s="239"/>
      <c r="E1313" s="268"/>
      <c r="F1313" s="282"/>
    </row>
    <row r="1314" spans="1:6">
      <c r="A1314" s="239"/>
      <c r="B1314" s="250"/>
      <c r="C1314" s="239"/>
      <c r="D1314" s="239"/>
      <c r="E1314" s="268"/>
      <c r="F1314" s="282"/>
    </row>
    <row r="1315" spans="1:6">
      <c r="A1315" s="239"/>
      <c r="B1315" s="250"/>
      <c r="C1315" s="239"/>
      <c r="D1315" s="239"/>
      <c r="E1315" s="268"/>
      <c r="F1315" s="282"/>
    </row>
    <row r="1316" spans="1:6">
      <c r="A1316" s="239"/>
      <c r="B1316" s="250"/>
      <c r="C1316" s="239"/>
      <c r="D1316" s="239"/>
      <c r="E1316" s="268"/>
      <c r="F1316" s="282"/>
    </row>
    <row r="1317" spans="1:6">
      <c r="A1317" s="239"/>
      <c r="B1317" s="250"/>
      <c r="C1317" s="239"/>
      <c r="D1317" s="239"/>
      <c r="E1317" s="268"/>
      <c r="F1317" s="282"/>
    </row>
    <row r="1318" spans="1:6">
      <c r="A1318" s="239"/>
      <c r="B1318" s="250"/>
      <c r="C1318" s="239"/>
      <c r="D1318" s="239"/>
      <c r="E1318" s="268"/>
      <c r="F1318" s="282"/>
    </row>
    <row r="1319" spans="1:6">
      <c r="A1319" s="239"/>
      <c r="B1319" s="250"/>
      <c r="C1319" s="239"/>
      <c r="D1319" s="239"/>
      <c r="E1319" s="268"/>
      <c r="F1319" s="282"/>
    </row>
    <row r="1320" spans="1:6">
      <c r="A1320" s="239"/>
      <c r="B1320" s="250"/>
      <c r="C1320" s="239"/>
      <c r="D1320" s="239"/>
      <c r="E1320" s="268"/>
      <c r="F1320" s="282"/>
    </row>
    <row r="1321" spans="1:6">
      <c r="A1321" s="239"/>
      <c r="B1321" s="250"/>
      <c r="C1321" s="239"/>
      <c r="D1321" s="239"/>
      <c r="E1321" s="268"/>
      <c r="F1321" s="282"/>
    </row>
    <row r="1322" spans="1:6">
      <c r="A1322" s="239"/>
      <c r="B1322" s="250"/>
      <c r="C1322" s="239"/>
      <c r="D1322" s="239"/>
      <c r="E1322" s="268"/>
      <c r="F1322" s="282"/>
    </row>
    <row r="1323" spans="1:6">
      <c r="A1323" s="239"/>
      <c r="B1323" s="250"/>
      <c r="C1323" s="239"/>
      <c r="D1323" s="239"/>
      <c r="E1323" s="268"/>
      <c r="F1323" s="282"/>
    </row>
    <row r="1324" spans="1:6">
      <c r="A1324" s="239"/>
      <c r="B1324" s="250"/>
      <c r="C1324" s="239"/>
      <c r="D1324" s="239"/>
      <c r="E1324" s="268"/>
      <c r="F1324" s="282"/>
    </row>
    <row r="1325" spans="1:6">
      <c r="A1325" s="239"/>
      <c r="B1325" s="250"/>
      <c r="C1325" s="239"/>
      <c r="D1325" s="239"/>
      <c r="E1325" s="268"/>
      <c r="F1325" s="282"/>
    </row>
    <row r="1326" spans="1:6">
      <c r="A1326" s="239"/>
      <c r="B1326" s="250"/>
      <c r="C1326" s="239"/>
      <c r="D1326" s="239"/>
      <c r="E1326" s="268"/>
      <c r="F1326" s="282"/>
    </row>
    <row r="1327" spans="1:6">
      <c r="A1327" s="239"/>
      <c r="B1327" s="250"/>
      <c r="C1327" s="239"/>
      <c r="D1327" s="239"/>
      <c r="E1327" s="268"/>
      <c r="F1327" s="282"/>
    </row>
    <row r="1328" spans="1:6">
      <c r="A1328" s="239"/>
      <c r="B1328" s="250"/>
      <c r="C1328" s="239"/>
      <c r="D1328" s="239"/>
      <c r="E1328" s="268"/>
      <c r="F1328" s="282"/>
    </row>
    <row r="1329" spans="1:6">
      <c r="A1329" s="239"/>
      <c r="B1329" s="250"/>
      <c r="C1329" s="239"/>
      <c r="D1329" s="239"/>
      <c r="E1329" s="268"/>
      <c r="F1329" s="282"/>
    </row>
    <row r="1330" spans="1:6">
      <c r="A1330" s="239"/>
      <c r="B1330" s="250"/>
      <c r="C1330" s="239"/>
      <c r="D1330" s="239"/>
      <c r="E1330" s="268"/>
      <c r="F1330" s="282"/>
    </row>
    <row r="1331" spans="1:6">
      <c r="A1331" s="239"/>
      <c r="B1331" s="250"/>
      <c r="C1331" s="239"/>
      <c r="D1331" s="239"/>
      <c r="E1331" s="268"/>
      <c r="F1331" s="282"/>
    </row>
    <row r="1332" spans="1:6">
      <c r="A1332" s="239"/>
      <c r="B1332" s="250"/>
      <c r="C1332" s="239"/>
      <c r="D1332" s="239"/>
      <c r="E1332" s="268"/>
      <c r="F1332" s="282"/>
    </row>
    <row r="1333" spans="1:6">
      <c r="A1333" s="239"/>
      <c r="B1333" s="250"/>
      <c r="C1333" s="239"/>
      <c r="D1333" s="239"/>
      <c r="E1333" s="268"/>
      <c r="F1333" s="282"/>
    </row>
    <row r="1334" spans="1:6">
      <c r="A1334" s="239"/>
      <c r="B1334" s="250"/>
      <c r="C1334" s="239"/>
      <c r="D1334" s="239"/>
      <c r="E1334" s="268"/>
      <c r="F1334" s="282"/>
    </row>
    <row r="1335" spans="1:6">
      <c r="A1335" s="239"/>
      <c r="B1335" s="250"/>
      <c r="C1335" s="239"/>
      <c r="D1335" s="239"/>
      <c r="E1335" s="268"/>
      <c r="F1335" s="282"/>
    </row>
    <row r="1336" spans="1:6">
      <c r="A1336" s="239"/>
      <c r="B1336" s="250"/>
      <c r="C1336" s="239"/>
      <c r="D1336" s="239"/>
      <c r="E1336" s="268"/>
      <c r="F1336" s="282"/>
    </row>
    <row r="1337" spans="1:6">
      <c r="A1337" s="239"/>
      <c r="B1337" s="250"/>
      <c r="C1337" s="239"/>
      <c r="D1337" s="239"/>
      <c r="E1337" s="268"/>
      <c r="F1337" s="282"/>
    </row>
    <row r="1338" spans="1:6">
      <c r="A1338" s="239"/>
      <c r="B1338" s="250"/>
      <c r="C1338" s="239"/>
      <c r="D1338" s="239"/>
      <c r="E1338" s="268"/>
      <c r="F1338" s="282"/>
    </row>
    <row r="1339" spans="1:6">
      <c r="A1339" s="239"/>
      <c r="B1339" s="250"/>
      <c r="C1339" s="239"/>
      <c r="D1339" s="239"/>
      <c r="E1339" s="268"/>
      <c r="F1339" s="282"/>
    </row>
    <row r="1340" spans="1:6">
      <c r="A1340" s="239"/>
      <c r="B1340" s="250"/>
      <c r="C1340" s="239"/>
      <c r="D1340" s="239"/>
      <c r="E1340" s="268"/>
      <c r="F1340" s="282"/>
    </row>
    <row r="1341" spans="1:6">
      <c r="A1341" s="239"/>
      <c r="B1341" s="250"/>
      <c r="C1341" s="239"/>
      <c r="D1341" s="239"/>
      <c r="E1341" s="268"/>
      <c r="F1341" s="282"/>
    </row>
    <row r="1342" spans="1:6">
      <c r="A1342" s="239"/>
      <c r="B1342" s="250"/>
      <c r="C1342" s="239"/>
      <c r="D1342" s="239"/>
      <c r="E1342" s="268"/>
      <c r="F1342" s="282"/>
    </row>
    <row r="1343" spans="1:6">
      <c r="A1343" s="239"/>
      <c r="B1343" s="250"/>
      <c r="C1343" s="239"/>
      <c r="D1343" s="239"/>
      <c r="E1343" s="268"/>
      <c r="F1343" s="282"/>
    </row>
    <row r="1344" spans="1:6">
      <c r="A1344" s="239"/>
      <c r="B1344" s="250"/>
      <c r="C1344" s="239"/>
      <c r="D1344" s="239"/>
      <c r="E1344" s="268"/>
      <c r="F1344" s="282"/>
    </row>
    <row r="1345" spans="1:6">
      <c r="A1345" s="239"/>
      <c r="B1345" s="250"/>
      <c r="C1345" s="239"/>
      <c r="D1345" s="239"/>
      <c r="E1345" s="268"/>
      <c r="F1345" s="282"/>
    </row>
    <row r="1346" spans="1:6">
      <c r="A1346" s="239"/>
      <c r="B1346" s="250"/>
      <c r="C1346" s="239"/>
      <c r="D1346" s="239"/>
      <c r="E1346" s="268"/>
      <c r="F1346" s="282"/>
    </row>
    <row r="1347" spans="1:6">
      <c r="A1347" s="239"/>
      <c r="B1347" s="250"/>
      <c r="C1347" s="239"/>
      <c r="D1347" s="239"/>
      <c r="E1347" s="268"/>
      <c r="F1347" s="282"/>
    </row>
    <row r="1348" spans="1:6">
      <c r="A1348" s="239"/>
      <c r="B1348" s="250"/>
      <c r="C1348" s="239"/>
      <c r="D1348" s="239"/>
      <c r="E1348" s="268"/>
      <c r="F1348" s="282"/>
    </row>
    <row r="1349" spans="1:6">
      <c r="A1349" s="239"/>
      <c r="B1349" s="250"/>
      <c r="C1349" s="239"/>
      <c r="D1349" s="239"/>
      <c r="E1349" s="268"/>
      <c r="F1349" s="282"/>
    </row>
    <row r="1350" spans="1:6">
      <c r="A1350" s="239"/>
      <c r="B1350" s="250"/>
      <c r="C1350" s="239"/>
      <c r="D1350" s="239"/>
      <c r="E1350" s="268"/>
      <c r="F1350" s="282"/>
    </row>
    <row r="1351" spans="1:6">
      <c r="A1351" s="239"/>
      <c r="B1351" s="250"/>
      <c r="C1351" s="239"/>
      <c r="D1351" s="239"/>
      <c r="E1351" s="268"/>
      <c r="F1351" s="282"/>
    </row>
    <row r="1352" spans="1:6">
      <c r="A1352" s="239"/>
      <c r="B1352" s="250"/>
      <c r="C1352" s="239"/>
      <c r="D1352" s="239"/>
      <c r="E1352" s="268"/>
      <c r="F1352" s="282"/>
    </row>
    <row r="1353" spans="1:6">
      <c r="A1353" s="239"/>
      <c r="B1353" s="250"/>
      <c r="C1353" s="239"/>
      <c r="D1353" s="239"/>
      <c r="E1353" s="268"/>
      <c r="F1353" s="282"/>
    </row>
    <row r="1354" spans="1:6">
      <c r="A1354" s="239"/>
      <c r="B1354" s="250"/>
      <c r="C1354" s="239"/>
      <c r="D1354" s="239"/>
      <c r="E1354" s="268"/>
      <c r="F1354" s="282"/>
    </row>
    <row r="1355" spans="1:6">
      <c r="A1355" s="239"/>
      <c r="B1355" s="250"/>
      <c r="C1355" s="239"/>
      <c r="D1355" s="239"/>
      <c r="E1355" s="268"/>
      <c r="F1355" s="282"/>
    </row>
    <row r="1356" spans="1:6">
      <c r="A1356" s="239"/>
      <c r="B1356" s="250"/>
      <c r="C1356" s="239"/>
      <c r="D1356" s="239"/>
      <c r="E1356" s="268"/>
      <c r="F1356" s="282"/>
    </row>
    <row r="1357" spans="1:6">
      <c r="A1357" s="239"/>
      <c r="B1357" s="250"/>
      <c r="C1357" s="239"/>
      <c r="D1357" s="239"/>
      <c r="E1357" s="268"/>
      <c r="F1357" s="282"/>
    </row>
    <row r="1358" spans="1:6">
      <c r="A1358" s="239"/>
      <c r="B1358" s="250"/>
      <c r="C1358" s="239"/>
      <c r="D1358" s="239"/>
      <c r="E1358" s="268"/>
      <c r="F1358" s="282"/>
    </row>
    <row r="1359" spans="1:6">
      <c r="A1359" s="239"/>
      <c r="B1359" s="250"/>
      <c r="C1359" s="239"/>
      <c r="D1359" s="239"/>
      <c r="E1359" s="268"/>
      <c r="F1359" s="282"/>
    </row>
    <row r="1360" spans="1:6">
      <c r="A1360" s="239"/>
      <c r="B1360" s="250"/>
      <c r="C1360" s="239"/>
      <c r="D1360" s="239"/>
      <c r="E1360" s="268"/>
      <c r="F1360" s="282"/>
    </row>
    <row r="1361" spans="1:6">
      <c r="A1361" s="239"/>
      <c r="B1361" s="250"/>
      <c r="C1361" s="239"/>
      <c r="D1361" s="239"/>
      <c r="E1361" s="268"/>
      <c r="F1361" s="282"/>
    </row>
    <row r="1362" spans="1:6">
      <c r="A1362" s="239"/>
      <c r="B1362" s="250"/>
      <c r="C1362" s="239"/>
      <c r="D1362" s="239"/>
      <c r="E1362" s="268"/>
      <c r="F1362" s="282"/>
    </row>
    <row r="1363" spans="1:6">
      <c r="A1363" s="239"/>
      <c r="B1363" s="250"/>
      <c r="C1363" s="239"/>
      <c r="D1363" s="239"/>
      <c r="E1363" s="268"/>
      <c r="F1363" s="282"/>
    </row>
    <row r="1364" spans="1:6">
      <c r="A1364" s="239"/>
      <c r="B1364" s="250"/>
      <c r="C1364" s="239"/>
      <c r="D1364" s="239"/>
      <c r="E1364" s="268"/>
      <c r="F1364" s="282"/>
    </row>
    <row r="1365" spans="1:6">
      <c r="A1365" s="239"/>
      <c r="B1365" s="250"/>
      <c r="C1365" s="239"/>
      <c r="D1365" s="239"/>
      <c r="E1365" s="268"/>
      <c r="F1365" s="282"/>
    </row>
    <row r="1366" spans="1:6">
      <c r="A1366" s="239"/>
      <c r="B1366" s="250"/>
      <c r="C1366" s="239"/>
      <c r="D1366" s="239"/>
      <c r="E1366" s="268"/>
      <c r="F1366" s="282"/>
    </row>
    <row r="1367" spans="1:6">
      <c r="A1367" s="239"/>
      <c r="B1367" s="250"/>
      <c r="C1367" s="239"/>
      <c r="D1367" s="239"/>
      <c r="E1367" s="268"/>
      <c r="F1367" s="282"/>
    </row>
    <row r="1368" spans="1:6">
      <c r="A1368" s="239"/>
      <c r="B1368" s="250"/>
      <c r="C1368" s="239"/>
      <c r="D1368" s="239"/>
      <c r="E1368" s="268"/>
      <c r="F1368" s="282"/>
    </row>
    <row r="1369" spans="1:6">
      <c r="A1369" s="239"/>
      <c r="B1369" s="250"/>
      <c r="C1369" s="239"/>
      <c r="D1369" s="239"/>
      <c r="E1369" s="268"/>
      <c r="F1369" s="282"/>
    </row>
    <row r="1370" spans="1:6">
      <c r="A1370" s="239"/>
      <c r="B1370" s="250"/>
      <c r="C1370" s="239"/>
      <c r="D1370" s="239"/>
      <c r="E1370" s="268"/>
      <c r="F1370" s="282"/>
    </row>
    <row r="1371" spans="1:6">
      <c r="A1371" s="239"/>
      <c r="B1371" s="250"/>
      <c r="C1371" s="239"/>
      <c r="D1371" s="239"/>
      <c r="E1371" s="268"/>
      <c r="F1371" s="282"/>
    </row>
    <row r="1372" spans="1:6">
      <c r="A1372" s="239"/>
      <c r="B1372" s="250"/>
      <c r="C1372" s="239"/>
      <c r="D1372" s="239"/>
      <c r="E1372" s="268"/>
      <c r="F1372" s="282"/>
    </row>
    <row r="1373" spans="1:6">
      <c r="A1373" s="239"/>
      <c r="B1373" s="250"/>
      <c r="C1373" s="239"/>
      <c r="D1373" s="239"/>
      <c r="E1373" s="268"/>
      <c r="F1373" s="282"/>
    </row>
    <row r="1374" spans="1:6">
      <c r="A1374" s="239"/>
      <c r="B1374" s="250"/>
      <c r="C1374" s="239"/>
      <c r="D1374" s="239"/>
      <c r="E1374" s="268"/>
      <c r="F1374" s="282"/>
    </row>
    <row r="1375" spans="1:6">
      <c r="A1375" s="239"/>
      <c r="B1375" s="250"/>
      <c r="C1375" s="239"/>
      <c r="D1375" s="239"/>
      <c r="E1375" s="268"/>
      <c r="F1375" s="282"/>
    </row>
    <row r="1376" spans="1:6">
      <c r="A1376" s="239"/>
      <c r="B1376" s="250"/>
      <c r="C1376" s="239"/>
      <c r="D1376" s="239"/>
      <c r="E1376" s="268"/>
      <c r="F1376" s="282"/>
    </row>
    <row r="1377" spans="1:6">
      <c r="A1377" s="239"/>
      <c r="B1377" s="250"/>
      <c r="C1377" s="239"/>
      <c r="D1377" s="239"/>
      <c r="E1377" s="268"/>
      <c r="F1377" s="282"/>
    </row>
    <row r="1378" spans="1:6">
      <c r="A1378" s="239"/>
      <c r="B1378" s="250"/>
      <c r="C1378" s="239"/>
      <c r="D1378" s="239"/>
      <c r="E1378" s="268"/>
      <c r="F1378" s="282"/>
    </row>
    <row r="1379" spans="1:6">
      <c r="A1379" s="239"/>
      <c r="B1379" s="250"/>
      <c r="C1379" s="239"/>
      <c r="D1379" s="239"/>
      <c r="E1379" s="268"/>
      <c r="F1379" s="282"/>
    </row>
    <row r="1380" spans="1:6">
      <c r="A1380" s="239"/>
      <c r="B1380" s="250"/>
      <c r="C1380" s="239"/>
      <c r="D1380" s="239"/>
      <c r="E1380" s="268"/>
      <c r="F1380" s="282"/>
    </row>
    <row r="1381" spans="1:6">
      <c r="A1381" s="239"/>
      <c r="B1381" s="250"/>
      <c r="C1381" s="239"/>
      <c r="D1381" s="239"/>
      <c r="E1381" s="268"/>
      <c r="F1381" s="282"/>
    </row>
    <row r="1382" spans="1:6">
      <c r="A1382" s="239"/>
      <c r="B1382" s="250"/>
      <c r="C1382" s="239"/>
      <c r="D1382" s="239"/>
      <c r="E1382" s="268"/>
      <c r="F1382" s="282"/>
    </row>
    <row r="1383" spans="1:6">
      <c r="A1383" s="239"/>
      <c r="B1383" s="250"/>
      <c r="C1383" s="239"/>
      <c r="D1383" s="239"/>
      <c r="E1383" s="268"/>
      <c r="F1383" s="282"/>
    </row>
    <row r="1384" spans="1:6">
      <c r="A1384" s="239"/>
      <c r="B1384" s="250"/>
      <c r="C1384" s="239"/>
      <c r="D1384" s="239"/>
      <c r="E1384" s="268"/>
      <c r="F1384" s="282"/>
    </row>
    <row r="1385" spans="1:6">
      <c r="A1385" s="239"/>
      <c r="B1385" s="250"/>
      <c r="C1385" s="239"/>
      <c r="D1385" s="239"/>
      <c r="E1385" s="268"/>
      <c r="F1385" s="282"/>
    </row>
    <row r="1386" spans="1:6">
      <c r="A1386" s="239"/>
      <c r="B1386" s="250"/>
      <c r="C1386" s="239"/>
      <c r="D1386" s="239"/>
      <c r="E1386" s="268"/>
      <c r="F1386" s="282"/>
    </row>
    <row r="1387" spans="1:6">
      <c r="A1387" s="239"/>
      <c r="B1387" s="250"/>
      <c r="C1387" s="239"/>
      <c r="D1387" s="239"/>
      <c r="E1387" s="268"/>
      <c r="F1387" s="282"/>
    </row>
    <row r="1388" spans="1:6">
      <c r="A1388" s="239"/>
      <c r="B1388" s="250"/>
      <c r="C1388" s="239"/>
      <c r="D1388" s="239"/>
      <c r="E1388" s="268"/>
      <c r="F1388" s="282"/>
    </row>
    <row r="1389" spans="1:6">
      <c r="A1389" s="239"/>
      <c r="B1389" s="250"/>
      <c r="C1389" s="239"/>
      <c r="D1389" s="239"/>
      <c r="E1389" s="268"/>
      <c r="F1389" s="282"/>
    </row>
    <row r="1390" spans="1:6">
      <c r="A1390" s="239"/>
      <c r="B1390" s="250"/>
      <c r="C1390" s="239"/>
      <c r="D1390" s="239"/>
      <c r="E1390" s="268"/>
      <c r="F1390" s="282"/>
    </row>
    <row r="1391" spans="1:6">
      <c r="A1391" s="239"/>
      <c r="B1391" s="250"/>
      <c r="C1391" s="239"/>
      <c r="D1391" s="239"/>
      <c r="E1391" s="268"/>
      <c r="F1391" s="282"/>
    </row>
    <row r="1392" spans="1:6">
      <c r="A1392" s="239"/>
      <c r="B1392" s="250"/>
      <c r="C1392" s="239"/>
      <c r="D1392" s="239"/>
      <c r="E1392" s="268"/>
      <c r="F1392" s="282"/>
    </row>
    <row r="1393" spans="1:6">
      <c r="A1393" s="239"/>
      <c r="B1393" s="250"/>
      <c r="C1393" s="239"/>
      <c r="D1393" s="239"/>
      <c r="E1393" s="268"/>
      <c r="F1393" s="282"/>
    </row>
    <row r="1394" spans="1:6">
      <c r="A1394" s="239"/>
      <c r="B1394" s="250"/>
      <c r="C1394" s="239"/>
      <c r="D1394" s="239"/>
      <c r="E1394" s="268"/>
      <c r="F1394" s="282"/>
    </row>
    <row r="1395" spans="1:6">
      <c r="A1395" s="239"/>
      <c r="B1395" s="250"/>
      <c r="C1395" s="239"/>
      <c r="D1395" s="239"/>
      <c r="E1395" s="268"/>
      <c r="F1395" s="282"/>
    </row>
    <row r="1396" spans="1:6">
      <c r="A1396" s="239"/>
      <c r="B1396" s="250"/>
      <c r="C1396" s="239"/>
      <c r="D1396" s="239"/>
      <c r="E1396" s="268"/>
      <c r="F1396" s="282"/>
    </row>
    <row r="1397" spans="1:6">
      <c r="A1397" s="239"/>
      <c r="B1397" s="250"/>
      <c r="C1397" s="239"/>
      <c r="D1397" s="239"/>
      <c r="E1397" s="268"/>
      <c r="F1397" s="282"/>
    </row>
    <row r="1398" spans="1:6">
      <c r="A1398" s="239"/>
      <c r="B1398" s="250"/>
      <c r="C1398" s="239"/>
      <c r="D1398" s="239"/>
      <c r="E1398" s="268"/>
      <c r="F1398" s="282"/>
    </row>
    <row r="1399" spans="1:6">
      <c r="A1399" s="239"/>
      <c r="B1399" s="250"/>
      <c r="C1399" s="239"/>
      <c r="D1399" s="239"/>
      <c r="E1399" s="268"/>
      <c r="F1399" s="282"/>
    </row>
    <row r="1400" spans="1:6">
      <c r="A1400" s="239"/>
      <c r="B1400" s="250"/>
      <c r="C1400" s="239"/>
      <c r="D1400" s="239"/>
      <c r="E1400" s="268"/>
      <c r="F1400" s="282"/>
    </row>
    <row r="1401" spans="1:6">
      <c r="A1401" s="239"/>
      <c r="B1401" s="250"/>
      <c r="C1401" s="239"/>
      <c r="D1401" s="239"/>
      <c r="E1401" s="268"/>
      <c r="F1401" s="282"/>
    </row>
    <row r="1402" spans="1:6">
      <c r="A1402" s="239"/>
      <c r="B1402" s="250"/>
      <c r="C1402" s="239"/>
      <c r="D1402" s="239"/>
      <c r="E1402" s="268"/>
      <c r="F1402" s="282"/>
    </row>
    <row r="1403" spans="1:6">
      <c r="A1403" s="239"/>
      <c r="B1403" s="250"/>
      <c r="C1403" s="239"/>
      <c r="D1403" s="239"/>
      <c r="E1403" s="268"/>
      <c r="F1403" s="282"/>
    </row>
    <row r="1404" spans="1:6">
      <c r="A1404" s="239"/>
      <c r="B1404" s="250"/>
      <c r="C1404" s="239"/>
      <c r="D1404" s="239"/>
      <c r="E1404" s="268"/>
      <c r="F1404" s="282"/>
    </row>
    <row r="1405" spans="1:6">
      <c r="A1405" s="239"/>
      <c r="B1405" s="250"/>
      <c r="C1405" s="239"/>
      <c r="D1405" s="239"/>
      <c r="E1405" s="268"/>
      <c r="F1405" s="282"/>
    </row>
    <row r="1406" spans="1:6">
      <c r="A1406" s="239"/>
      <c r="B1406" s="250"/>
      <c r="C1406" s="239"/>
      <c r="D1406" s="239"/>
      <c r="E1406" s="268"/>
      <c r="F1406" s="282"/>
    </row>
    <row r="1407" spans="1:6">
      <c r="A1407" s="239"/>
      <c r="B1407" s="250"/>
      <c r="C1407" s="239"/>
      <c r="D1407" s="239"/>
      <c r="E1407" s="268"/>
      <c r="F1407" s="282"/>
    </row>
    <row r="1408" spans="1:6">
      <c r="A1408" s="239"/>
      <c r="B1408" s="250"/>
      <c r="C1408" s="239"/>
      <c r="D1408" s="239"/>
      <c r="E1408" s="268"/>
      <c r="F1408" s="282"/>
    </row>
    <row r="1409" spans="1:6">
      <c r="A1409" s="239"/>
      <c r="B1409" s="250"/>
      <c r="C1409" s="239"/>
      <c r="D1409" s="239"/>
      <c r="E1409" s="268"/>
      <c r="F1409" s="282"/>
    </row>
    <row r="1410" spans="1:6">
      <c r="A1410" s="239"/>
      <c r="B1410" s="250"/>
      <c r="C1410" s="239"/>
      <c r="D1410" s="239"/>
      <c r="E1410" s="268"/>
      <c r="F1410" s="282"/>
    </row>
    <row r="1411" spans="1:6">
      <c r="A1411" s="239"/>
      <c r="B1411" s="250"/>
      <c r="C1411" s="239"/>
      <c r="D1411" s="239"/>
      <c r="E1411" s="268"/>
      <c r="F1411" s="282"/>
    </row>
    <row r="1412" spans="1:6">
      <c r="A1412" s="239"/>
      <c r="B1412" s="250"/>
      <c r="C1412" s="239"/>
      <c r="D1412" s="239"/>
      <c r="E1412" s="268"/>
      <c r="F1412" s="282"/>
    </row>
    <row r="1413" spans="1:6">
      <c r="A1413" s="239"/>
      <c r="B1413" s="250"/>
      <c r="C1413" s="239"/>
      <c r="D1413" s="239"/>
      <c r="E1413" s="268"/>
      <c r="F1413" s="282"/>
    </row>
    <row r="1414" spans="1:6">
      <c r="A1414" s="239"/>
      <c r="B1414" s="250"/>
      <c r="C1414" s="239"/>
      <c r="D1414" s="239"/>
      <c r="E1414" s="268"/>
      <c r="F1414" s="282"/>
    </row>
    <row r="1415" spans="1:6">
      <c r="A1415" s="239"/>
      <c r="B1415" s="250"/>
      <c r="C1415" s="239"/>
      <c r="D1415" s="239"/>
      <c r="E1415" s="268"/>
      <c r="F1415" s="282"/>
    </row>
    <row r="1416" spans="1:6">
      <c r="A1416" s="239"/>
      <c r="B1416" s="250"/>
      <c r="C1416" s="239"/>
      <c r="D1416" s="239"/>
      <c r="E1416" s="268"/>
      <c r="F1416" s="282"/>
    </row>
    <row r="1417" spans="1:6">
      <c r="A1417" s="239"/>
      <c r="B1417" s="250"/>
      <c r="C1417" s="239"/>
      <c r="D1417" s="239"/>
      <c r="E1417" s="268"/>
      <c r="F1417" s="282"/>
    </row>
    <row r="1418" spans="1:6">
      <c r="A1418" s="239"/>
      <c r="B1418" s="250"/>
      <c r="C1418" s="239"/>
      <c r="D1418" s="239"/>
      <c r="E1418" s="268"/>
      <c r="F1418" s="282"/>
    </row>
    <row r="1419" spans="1:6">
      <c r="A1419" s="239"/>
      <c r="B1419" s="250"/>
      <c r="C1419" s="239"/>
      <c r="D1419" s="239"/>
      <c r="E1419" s="268"/>
      <c r="F1419" s="282"/>
    </row>
    <row r="1420" spans="1:6">
      <c r="A1420" s="239"/>
      <c r="B1420" s="250"/>
      <c r="C1420" s="239"/>
      <c r="D1420" s="239"/>
      <c r="E1420" s="268"/>
      <c r="F1420" s="282"/>
    </row>
    <row r="1421" spans="1:6">
      <c r="A1421" s="239"/>
      <c r="B1421" s="250"/>
      <c r="C1421" s="239"/>
      <c r="D1421" s="239"/>
      <c r="E1421" s="268"/>
      <c r="F1421" s="282"/>
    </row>
    <row r="1422" spans="1:6">
      <c r="A1422" s="239"/>
      <c r="B1422" s="250"/>
      <c r="C1422" s="239"/>
      <c r="D1422" s="239"/>
      <c r="E1422" s="268"/>
      <c r="F1422" s="282"/>
    </row>
    <row r="1423" spans="1:6">
      <c r="A1423" s="239"/>
      <c r="B1423" s="250"/>
      <c r="C1423" s="239"/>
      <c r="D1423" s="239"/>
      <c r="E1423" s="268"/>
      <c r="F1423" s="282"/>
    </row>
    <row r="1424" spans="1:6">
      <c r="A1424" s="239"/>
      <c r="B1424" s="250"/>
      <c r="C1424" s="239"/>
      <c r="D1424" s="239"/>
      <c r="E1424" s="268"/>
      <c r="F1424" s="282"/>
    </row>
    <row r="1425" spans="1:6">
      <c r="A1425" s="239"/>
      <c r="B1425" s="250"/>
      <c r="C1425" s="239"/>
      <c r="D1425" s="239"/>
      <c r="E1425" s="268"/>
      <c r="F1425" s="282"/>
    </row>
    <row r="1426" spans="1:6">
      <c r="A1426" s="239"/>
      <c r="B1426" s="250"/>
      <c r="C1426" s="239"/>
      <c r="D1426" s="239"/>
      <c r="E1426" s="268"/>
      <c r="F1426" s="282"/>
    </row>
    <row r="1427" spans="1:6">
      <c r="A1427" s="239"/>
      <c r="B1427" s="250"/>
      <c r="C1427" s="239"/>
      <c r="D1427" s="239"/>
      <c r="E1427" s="268"/>
      <c r="F1427" s="282"/>
    </row>
    <row r="1428" spans="1:6">
      <c r="A1428" s="239"/>
      <c r="B1428" s="250"/>
      <c r="C1428" s="239"/>
      <c r="D1428" s="239"/>
      <c r="E1428" s="268"/>
      <c r="F1428" s="282"/>
    </row>
    <row r="1429" spans="1:6">
      <c r="A1429" s="239"/>
      <c r="B1429" s="250"/>
      <c r="C1429" s="239"/>
      <c r="D1429" s="239"/>
      <c r="E1429" s="268"/>
      <c r="F1429" s="282"/>
    </row>
    <row r="1430" spans="1:6">
      <c r="A1430" s="239"/>
      <c r="B1430" s="250"/>
      <c r="C1430" s="239"/>
      <c r="D1430" s="239"/>
      <c r="E1430" s="268"/>
      <c r="F1430" s="282"/>
    </row>
    <row r="1431" spans="1:6">
      <c r="A1431" s="239"/>
      <c r="B1431" s="250"/>
      <c r="C1431" s="239"/>
      <c r="D1431" s="239"/>
      <c r="E1431" s="268"/>
      <c r="F1431" s="282"/>
    </row>
    <row r="1432" spans="1:6">
      <c r="A1432" s="239"/>
      <c r="B1432" s="250"/>
      <c r="C1432" s="239"/>
      <c r="D1432" s="239"/>
      <c r="E1432" s="268"/>
      <c r="F1432" s="282"/>
    </row>
    <row r="1433" spans="1:6">
      <c r="A1433" s="239"/>
      <c r="B1433" s="250"/>
      <c r="C1433" s="239"/>
      <c r="D1433" s="239"/>
      <c r="E1433" s="268"/>
      <c r="F1433" s="282"/>
    </row>
    <row r="1434" spans="1:6">
      <c r="A1434" s="239"/>
      <c r="B1434" s="250"/>
      <c r="C1434" s="239"/>
      <c r="D1434" s="239"/>
      <c r="E1434" s="268"/>
      <c r="F1434" s="282"/>
    </row>
    <row r="1435" spans="1:6">
      <c r="A1435" s="239"/>
      <c r="B1435" s="250"/>
      <c r="C1435" s="239"/>
      <c r="D1435" s="239"/>
      <c r="E1435" s="268"/>
      <c r="F1435" s="282"/>
    </row>
    <row r="1436" spans="1:6">
      <c r="A1436" s="239"/>
      <c r="B1436" s="250"/>
      <c r="C1436" s="239"/>
      <c r="D1436" s="239"/>
      <c r="E1436" s="268"/>
      <c r="F1436" s="282"/>
    </row>
    <row r="1437" spans="1:6">
      <c r="A1437" s="239"/>
      <c r="B1437" s="250"/>
      <c r="C1437" s="239"/>
      <c r="D1437" s="239"/>
      <c r="E1437" s="268"/>
      <c r="F1437" s="282"/>
    </row>
    <row r="1438" spans="1:6">
      <c r="A1438" s="239"/>
      <c r="B1438" s="250"/>
      <c r="C1438" s="239"/>
      <c r="D1438" s="239"/>
      <c r="E1438" s="268"/>
      <c r="F1438" s="282"/>
    </row>
    <row r="1439" spans="1:6">
      <c r="A1439" s="239"/>
      <c r="B1439" s="250"/>
      <c r="C1439" s="239"/>
      <c r="D1439" s="239"/>
      <c r="E1439" s="268"/>
      <c r="F1439" s="282"/>
    </row>
    <row r="1440" spans="1:6">
      <c r="A1440" s="239"/>
      <c r="B1440" s="250"/>
      <c r="C1440" s="239"/>
      <c r="D1440" s="239"/>
      <c r="E1440" s="268"/>
      <c r="F1440" s="282"/>
    </row>
    <row r="1441" spans="1:6">
      <c r="A1441" s="239"/>
      <c r="B1441" s="250"/>
      <c r="C1441" s="239"/>
      <c r="D1441" s="239"/>
      <c r="E1441" s="268"/>
      <c r="F1441" s="282"/>
    </row>
    <row r="1442" spans="1:6">
      <c r="A1442" s="239"/>
      <c r="B1442" s="250"/>
      <c r="C1442" s="239"/>
      <c r="D1442" s="239"/>
      <c r="E1442" s="268"/>
      <c r="F1442" s="282"/>
    </row>
    <row r="1443" spans="1:6">
      <c r="A1443" s="239"/>
      <c r="B1443" s="250"/>
      <c r="C1443" s="239"/>
      <c r="D1443" s="239"/>
      <c r="E1443" s="268"/>
      <c r="F1443" s="282"/>
    </row>
    <row r="1444" spans="1:6">
      <c r="A1444" s="239"/>
      <c r="B1444" s="250"/>
      <c r="C1444" s="239"/>
      <c r="D1444" s="239"/>
      <c r="E1444" s="268"/>
      <c r="F1444" s="282"/>
    </row>
    <row r="1445" spans="1:6">
      <c r="A1445" s="239"/>
      <c r="B1445" s="250"/>
      <c r="C1445" s="239"/>
      <c r="D1445" s="239"/>
      <c r="E1445" s="268"/>
      <c r="F1445" s="282"/>
    </row>
    <row r="1446" spans="1:6">
      <c r="A1446" s="239"/>
      <c r="B1446" s="250"/>
      <c r="C1446" s="239"/>
      <c r="D1446" s="239"/>
      <c r="E1446" s="268"/>
      <c r="F1446" s="282"/>
    </row>
    <row r="1447" spans="1:6">
      <c r="A1447" s="239"/>
      <c r="B1447" s="250"/>
      <c r="C1447" s="239"/>
      <c r="D1447" s="239"/>
      <c r="E1447" s="268"/>
      <c r="F1447" s="282"/>
    </row>
    <row r="1448" spans="1:6">
      <c r="A1448" s="239"/>
      <c r="B1448" s="250"/>
      <c r="C1448" s="239"/>
      <c r="D1448" s="239"/>
      <c r="E1448" s="268"/>
      <c r="F1448" s="282"/>
    </row>
    <row r="1449" spans="1:6">
      <c r="A1449" s="239"/>
      <c r="B1449" s="250"/>
      <c r="C1449" s="239"/>
      <c r="D1449" s="239"/>
      <c r="E1449" s="268"/>
      <c r="F1449" s="282"/>
    </row>
    <row r="1450" spans="1:6">
      <c r="A1450" s="239"/>
      <c r="B1450" s="250"/>
      <c r="C1450" s="239"/>
      <c r="D1450" s="239"/>
      <c r="E1450" s="268"/>
      <c r="F1450" s="282"/>
    </row>
    <row r="1451" spans="1:6">
      <c r="A1451" s="239"/>
      <c r="B1451" s="250"/>
      <c r="C1451" s="239"/>
      <c r="D1451" s="239"/>
      <c r="E1451" s="268"/>
      <c r="F1451" s="282"/>
    </row>
    <row r="1452" spans="1:6">
      <c r="A1452" s="239"/>
      <c r="B1452" s="250"/>
      <c r="C1452" s="239"/>
      <c r="D1452" s="239"/>
      <c r="E1452" s="268"/>
      <c r="F1452" s="282"/>
    </row>
    <row r="1453" spans="1:6">
      <c r="A1453" s="239"/>
      <c r="B1453" s="250"/>
      <c r="C1453" s="239"/>
      <c r="D1453" s="239"/>
      <c r="E1453" s="268"/>
      <c r="F1453" s="282"/>
    </row>
    <row r="1454" spans="1:6">
      <c r="A1454" s="239"/>
      <c r="B1454" s="250"/>
      <c r="C1454" s="239"/>
      <c r="D1454" s="239"/>
      <c r="E1454" s="268"/>
      <c r="F1454" s="282"/>
    </row>
    <row r="1455" spans="1:6">
      <c r="A1455" s="239"/>
      <c r="B1455" s="250"/>
      <c r="C1455" s="239"/>
      <c r="D1455" s="239"/>
      <c r="E1455" s="268"/>
      <c r="F1455" s="282"/>
    </row>
    <row r="1456" spans="1:6">
      <c r="A1456" s="239"/>
      <c r="B1456" s="250"/>
      <c r="C1456" s="239"/>
      <c r="D1456" s="239"/>
      <c r="E1456" s="268"/>
      <c r="F1456" s="282"/>
    </row>
    <row r="1457" spans="1:6">
      <c r="A1457" s="239"/>
      <c r="B1457" s="250"/>
      <c r="C1457" s="239"/>
      <c r="D1457" s="239"/>
      <c r="E1457" s="268"/>
      <c r="F1457" s="282"/>
    </row>
    <row r="1458" spans="1:6">
      <c r="A1458" s="239"/>
      <c r="B1458" s="250"/>
      <c r="C1458" s="239"/>
      <c r="D1458" s="239"/>
      <c r="E1458" s="268"/>
      <c r="F1458" s="282"/>
    </row>
    <row r="1459" spans="1:6">
      <c r="A1459" s="239"/>
      <c r="B1459" s="250"/>
      <c r="C1459" s="239"/>
      <c r="D1459" s="239"/>
      <c r="E1459" s="268"/>
      <c r="F1459" s="282"/>
    </row>
    <row r="1460" spans="1:6">
      <c r="A1460" s="239"/>
      <c r="B1460" s="250"/>
      <c r="C1460" s="239"/>
      <c r="D1460" s="239"/>
      <c r="E1460" s="268"/>
      <c r="F1460" s="282"/>
    </row>
    <row r="1461" spans="1:6">
      <c r="A1461" s="239"/>
      <c r="B1461" s="250"/>
      <c r="C1461" s="239"/>
      <c r="D1461" s="239"/>
      <c r="E1461" s="268"/>
      <c r="F1461" s="282"/>
    </row>
    <row r="1462" spans="1:6">
      <c r="A1462" s="239"/>
      <c r="B1462" s="250"/>
      <c r="C1462" s="239"/>
      <c r="D1462" s="239"/>
      <c r="E1462" s="268"/>
      <c r="F1462" s="282"/>
    </row>
    <row r="1463" spans="1:6">
      <c r="A1463" s="239"/>
      <c r="B1463" s="250"/>
      <c r="C1463" s="239"/>
      <c r="D1463" s="239"/>
      <c r="E1463" s="268"/>
      <c r="F1463" s="282"/>
    </row>
    <row r="1464" spans="1:6">
      <c r="A1464" s="239"/>
      <c r="B1464" s="250"/>
      <c r="C1464" s="239"/>
      <c r="D1464" s="239"/>
      <c r="E1464" s="268"/>
      <c r="F1464" s="282"/>
    </row>
    <row r="1465" spans="1:6">
      <c r="A1465" s="239"/>
      <c r="B1465" s="250"/>
      <c r="C1465" s="239"/>
      <c r="D1465" s="239"/>
      <c r="E1465" s="268"/>
      <c r="F1465" s="282"/>
    </row>
    <row r="1466" spans="1:6">
      <c r="A1466" s="239"/>
      <c r="B1466" s="250"/>
      <c r="C1466" s="239"/>
      <c r="D1466" s="239"/>
      <c r="E1466" s="268"/>
      <c r="F1466" s="282"/>
    </row>
    <row r="1467" spans="1:6">
      <c r="A1467" s="239"/>
      <c r="B1467" s="250"/>
      <c r="C1467" s="239"/>
      <c r="D1467" s="239"/>
      <c r="E1467" s="268"/>
      <c r="F1467" s="282"/>
    </row>
    <row r="1468" spans="1:6">
      <c r="A1468" s="239"/>
      <c r="B1468" s="250"/>
      <c r="C1468" s="239"/>
      <c r="D1468" s="239"/>
      <c r="E1468" s="268"/>
      <c r="F1468" s="282"/>
    </row>
    <row r="1469" spans="1:6">
      <c r="A1469" s="239"/>
      <c r="B1469" s="250"/>
      <c r="C1469" s="239"/>
      <c r="D1469" s="239"/>
      <c r="E1469" s="268"/>
      <c r="F1469" s="282"/>
    </row>
    <row r="1470" spans="1:6">
      <c r="A1470" s="239"/>
      <c r="B1470" s="250"/>
      <c r="C1470" s="239"/>
      <c r="D1470" s="239"/>
      <c r="E1470" s="268"/>
      <c r="F1470" s="282"/>
    </row>
    <row r="1471" spans="1:6">
      <c r="A1471" s="239"/>
      <c r="B1471" s="250"/>
      <c r="C1471" s="239"/>
      <c r="D1471" s="239"/>
      <c r="E1471" s="268"/>
      <c r="F1471" s="282"/>
    </row>
    <row r="1472" spans="1:6">
      <c r="A1472" s="239"/>
      <c r="B1472" s="250"/>
      <c r="C1472" s="239"/>
      <c r="D1472" s="239"/>
      <c r="E1472" s="268"/>
      <c r="F1472" s="282"/>
    </row>
    <row r="1473" spans="1:6">
      <c r="A1473" s="239"/>
      <c r="B1473" s="250"/>
      <c r="C1473" s="239"/>
      <c r="D1473" s="239"/>
      <c r="E1473" s="268"/>
      <c r="F1473" s="282"/>
    </row>
    <row r="1474" spans="1:6">
      <c r="A1474" s="239"/>
      <c r="B1474" s="250"/>
      <c r="C1474" s="239"/>
      <c r="D1474" s="239"/>
      <c r="E1474" s="268"/>
      <c r="F1474" s="282"/>
    </row>
    <row r="1475" spans="1:6">
      <c r="A1475" s="239"/>
      <c r="B1475" s="250"/>
      <c r="C1475" s="239"/>
      <c r="D1475" s="239"/>
      <c r="E1475" s="268"/>
      <c r="F1475" s="282"/>
    </row>
    <row r="1476" spans="1:6">
      <c r="A1476" s="239"/>
      <c r="B1476" s="250"/>
      <c r="C1476" s="239"/>
      <c r="D1476" s="239"/>
      <c r="E1476" s="268"/>
      <c r="F1476" s="282"/>
    </row>
    <row r="1477" spans="1:6">
      <c r="A1477" s="239"/>
      <c r="B1477" s="250"/>
      <c r="C1477" s="239"/>
      <c r="D1477" s="239"/>
      <c r="E1477" s="268"/>
      <c r="F1477" s="282"/>
    </row>
    <row r="1478" spans="1:6">
      <c r="A1478" s="239"/>
      <c r="B1478" s="250"/>
      <c r="C1478" s="239"/>
      <c r="D1478" s="239"/>
      <c r="E1478" s="268"/>
      <c r="F1478" s="282"/>
    </row>
    <row r="1479" spans="1:6">
      <c r="A1479" s="239"/>
      <c r="B1479" s="250"/>
      <c r="C1479" s="239"/>
      <c r="D1479" s="239"/>
      <c r="E1479" s="268"/>
      <c r="F1479" s="282"/>
    </row>
    <row r="1480" spans="1:6">
      <c r="A1480" s="239"/>
      <c r="B1480" s="250"/>
      <c r="C1480" s="239"/>
      <c r="D1480" s="239"/>
      <c r="E1480" s="268"/>
      <c r="F1480" s="282"/>
    </row>
    <row r="1481" spans="1:6">
      <c r="A1481" s="239"/>
      <c r="B1481" s="250"/>
      <c r="C1481" s="239"/>
      <c r="D1481" s="239"/>
      <c r="E1481" s="268"/>
      <c r="F1481" s="282"/>
    </row>
    <row r="1482" spans="1:6">
      <c r="A1482" s="239"/>
      <c r="B1482" s="250"/>
      <c r="C1482" s="239"/>
      <c r="D1482" s="239"/>
      <c r="E1482" s="268"/>
      <c r="F1482" s="282"/>
    </row>
    <row r="1483" spans="1:6">
      <c r="A1483" s="239"/>
      <c r="B1483" s="250"/>
      <c r="C1483" s="239"/>
      <c r="D1483" s="239"/>
      <c r="E1483" s="268"/>
      <c r="F1483" s="282"/>
    </row>
    <row r="1484" spans="1:6">
      <c r="A1484" s="239"/>
      <c r="B1484" s="250"/>
      <c r="C1484" s="239"/>
      <c r="D1484" s="239"/>
      <c r="E1484" s="268"/>
      <c r="F1484" s="282"/>
    </row>
    <row r="1485" spans="1:6">
      <c r="A1485" s="239"/>
      <c r="B1485" s="250"/>
      <c r="C1485" s="239"/>
      <c r="D1485" s="239"/>
      <c r="E1485" s="268"/>
      <c r="F1485" s="282"/>
    </row>
    <row r="1486" spans="1:6">
      <c r="A1486" s="239"/>
      <c r="B1486" s="250"/>
      <c r="C1486" s="239"/>
      <c r="D1486" s="239"/>
      <c r="E1486" s="268"/>
      <c r="F1486" s="282"/>
    </row>
    <row r="1487" spans="1:6">
      <c r="A1487" s="239"/>
      <c r="B1487" s="250"/>
      <c r="C1487" s="239"/>
      <c r="D1487" s="239"/>
      <c r="E1487" s="268"/>
      <c r="F1487" s="282"/>
    </row>
    <row r="1488" spans="1:6">
      <c r="A1488" s="239"/>
      <c r="B1488" s="250"/>
      <c r="C1488" s="239"/>
      <c r="D1488" s="239"/>
      <c r="E1488" s="268"/>
      <c r="F1488" s="282"/>
    </row>
    <row r="1489" spans="1:6">
      <c r="A1489" s="239"/>
      <c r="B1489" s="250"/>
      <c r="C1489" s="239"/>
      <c r="D1489" s="239"/>
      <c r="E1489" s="268"/>
      <c r="F1489" s="282"/>
    </row>
    <row r="1490" spans="1:6">
      <c r="A1490" s="239"/>
      <c r="B1490" s="250"/>
      <c r="C1490" s="239"/>
      <c r="D1490" s="239"/>
      <c r="E1490" s="268"/>
      <c r="F1490" s="282"/>
    </row>
    <row r="1491" spans="1:6">
      <c r="A1491" s="239"/>
      <c r="B1491" s="250"/>
      <c r="C1491" s="239"/>
      <c r="D1491" s="239"/>
      <c r="E1491" s="268"/>
      <c r="F1491" s="282"/>
    </row>
    <row r="1492" spans="1:6">
      <c r="A1492" s="239"/>
      <c r="B1492" s="250"/>
      <c r="C1492" s="239"/>
      <c r="D1492" s="239"/>
      <c r="E1492" s="268"/>
      <c r="F1492" s="282"/>
    </row>
    <row r="1493" spans="1:6">
      <c r="A1493" s="239"/>
      <c r="B1493" s="250"/>
      <c r="C1493" s="239"/>
      <c r="D1493" s="239"/>
      <c r="E1493" s="268"/>
      <c r="F1493" s="282"/>
    </row>
    <row r="1494" spans="1:6">
      <c r="A1494" s="239"/>
      <c r="B1494" s="250"/>
      <c r="C1494" s="239"/>
      <c r="D1494" s="239"/>
      <c r="E1494" s="268"/>
      <c r="F1494" s="282"/>
    </row>
    <row r="1495" spans="1:6">
      <c r="A1495" s="239"/>
      <c r="B1495" s="250"/>
      <c r="C1495" s="239"/>
      <c r="D1495" s="239"/>
      <c r="E1495" s="268"/>
      <c r="F1495" s="282"/>
    </row>
    <row r="1496" spans="1:6">
      <c r="A1496" s="239"/>
      <c r="B1496" s="250"/>
      <c r="C1496" s="239"/>
      <c r="D1496" s="239"/>
      <c r="E1496" s="268"/>
      <c r="F1496" s="282"/>
    </row>
    <row r="1497" spans="1:6">
      <c r="A1497" s="239"/>
      <c r="B1497" s="250"/>
      <c r="C1497" s="239"/>
      <c r="D1497" s="239"/>
      <c r="E1497" s="268"/>
      <c r="F1497" s="282"/>
    </row>
    <row r="1498" spans="1:6">
      <c r="A1498" s="239"/>
      <c r="B1498" s="250"/>
      <c r="C1498" s="239"/>
      <c r="D1498" s="239"/>
      <c r="E1498" s="268"/>
      <c r="F1498" s="282"/>
    </row>
    <row r="1499" spans="1:6">
      <c r="A1499" s="239"/>
      <c r="B1499" s="250"/>
      <c r="C1499" s="239"/>
      <c r="D1499" s="239"/>
      <c r="E1499" s="268"/>
      <c r="F1499" s="282"/>
    </row>
    <row r="1500" spans="1:6">
      <c r="A1500" s="239"/>
      <c r="B1500" s="250"/>
      <c r="C1500" s="239"/>
      <c r="D1500" s="239"/>
      <c r="E1500" s="268"/>
      <c r="F1500" s="282"/>
    </row>
    <row r="1501" spans="1:6">
      <c r="A1501" s="239"/>
      <c r="B1501" s="250"/>
      <c r="C1501" s="239"/>
      <c r="D1501" s="239"/>
      <c r="E1501" s="268"/>
      <c r="F1501" s="282"/>
    </row>
    <row r="1502" spans="1:6">
      <c r="A1502" s="239"/>
      <c r="B1502" s="250"/>
      <c r="C1502" s="239"/>
      <c r="D1502" s="239"/>
      <c r="E1502" s="268"/>
      <c r="F1502" s="282"/>
    </row>
    <row r="1503" spans="1:6">
      <c r="A1503" s="239"/>
      <c r="B1503" s="250"/>
      <c r="C1503" s="239"/>
      <c r="D1503" s="239"/>
      <c r="E1503" s="268"/>
      <c r="F1503" s="282"/>
    </row>
    <row r="1504" spans="1:6">
      <c r="A1504" s="239"/>
      <c r="B1504" s="250"/>
      <c r="C1504" s="239"/>
      <c r="D1504" s="239"/>
      <c r="E1504" s="268"/>
      <c r="F1504" s="282"/>
    </row>
    <row r="1505" spans="1:6">
      <c r="A1505" s="239"/>
      <c r="B1505" s="250"/>
      <c r="C1505" s="239"/>
      <c r="D1505" s="239"/>
      <c r="E1505" s="268"/>
      <c r="F1505" s="282"/>
    </row>
    <row r="1506" spans="1:6">
      <c r="A1506" s="239"/>
      <c r="B1506" s="250"/>
      <c r="C1506" s="239"/>
      <c r="D1506" s="239"/>
      <c r="E1506" s="268"/>
      <c r="F1506" s="282"/>
    </row>
    <row r="1507" spans="1:6">
      <c r="A1507" s="239"/>
      <c r="B1507" s="250"/>
      <c r="C1507" s="239"/>
      <c r="D1507" s="239"/>
      <c r="E1507" s="268"/>
      <c r="F1507" s="282"/>
    </row>
    <row r="1508" spans="1:6">
      <c r="A1508" s="239"/>
      <c r="B1508" s="250"/>
      <c r="C1508" s="239"/>
      <c r="D1508" s="239"/>
      <c r="E1508" s="268"/>
      <c r="F1508" s="282"/>
    </row>
    <row r="1509" spans="1:6">
      <c r="A1509" s="239"/>
      <c r="B1509" s="250"/>
      <c r="C1509" s="239"/>
      <c r="D1509" s="239"/>
      <c r="E1509" s="268"/>
      <c r="F1509" s="282"/>
    </row>
    <row r="1510" spans="1:6">
      <c r="A1510" s="239"/>
      <c r="B1510" s="250"/>
      <c r="C1510" s="239"/>
      <c r="D1510" s="239"/>
      <c r="E1510" s="268"/>
      <c r="F1510" s="282"/>
    </row>
    <row r="1511" spans="1:6">
      <c r="A1511" s="239"/>
      <c r="B1511" s="250"/>
      <c r="C1511" s="239"/>
      <c r="D1511" s="239"/>
      <c r="E1511" s="268"/>
      <c r="F1511" s="282"/>
    </row>
    <row r="1512" spans="1:6">
      <c r="A1512" s="239"/>
      <c r="B1512" s="250"/>
      <c r="C1512" s="239"/>
      <c r="D1512" s="239"/>
      <c r="E1512" s="268"/>
      <c r="F1512" s="282"/>
    </row>
    <row r="1513" spans="1:6">
      <c r="A1513" s="239"/>
      <c r="B1513" s="250"/>
      <c r="C1513" s="239"/>
      <c r="D1513" s="239"/>
      <c r="E1513" s="268"/>
      <c r="F1513" s="282"/>
    </row>
    <row r="1514" spans="1:6">
      <c r="A1514" s="239"/>
      <c r="B1514" s="250"/>
      <c r="C1514" s="239"/>
      <c r="D1514" s="239"/>
      <c r="E1514" s="268"/>
      <c r="F1514" s="282"/>
    </row>
    <row r="1515" spans="1:6">
      <c r="A1515" s="239"/>
      <c r="B1515" s="250"/>
      <c r="C1515" s="239"/>
      <c r="D1515" s="239"/>
      <c r="E1515" s="268"/>
      <c r="F1515" s="282"/>
    </row>
    <row r="1516" spans="1:6">
      <c r="A1516" s="239"/>
      <c r="B1516" s="250"/>
      <c r="C1516" s="239"/>
      <c r="D1516" s="239"/>
      <c r="E1516" s="268"/>
      <c r="F1516" s="282"/>
    </row>
    <row r="1517" spans="1:6">
      <c r="A1517" s="239"/>
      <c r="B1517" s="250"/>
      <c r="C1517" s="239"/>
      <c r="D1517" s="239"/>
      <c r="E1517" s="268"/>
      <c r="F1517" s="282"/>
    </row>
    <row r="1518" spans="1:6">
      <c r="A1518" s="239"/>
      <c r="B1518" s="250"/>
      <c r="C1518" s="239"/>
      <c r="D1518" s="239"/>
      <c r="E1518" s="268"/>
      <c r="F1518" s="282"/>
    </row>
    <row r="1519" spans="1:6">
      <c r="A1519" s="239"/>
      <c r="B1519" s="250"/>
      <c r="C1519" s="239"/>
      <c r="D1519" s="239"/>
      <c r="E1519" s="268"/>
      <c r="F1519" s="282"/>
    </row>
    <row r="1520" spans="1:6">
      <c r="A1520" s="239"/>
      <c r="B1520" s="250"/>
      <c r="C1520" s="239"/>
      <c r="D1520" s="239"/>
      <c r="E1520" s="268"/>
      <c r="F1520" s="282"/>
    </row>
    <row r="1521" spans="1:6">
      <c r="A1521" s="239"/>
      <c r="B1521" s="250"/>
      <c r="C1521" s="239"/>
      <c r="D1521" s="239"/>
      <c r="E1521" s="268"/>
      <c r="F1521" s="282"/>
    </row>
    <row r="1522" spans="1:6">
      <c r="A1522" s="239"/>
      <c r="B1522" s="250"/>
      <c r="C1522" s="239"/>
      <c r="D1522" s="239"/>
      <c r="E1522" s="268"/>
      <c r="F1522" s="282"/>
    </row>
    <row r="1523" spans="1:6">
      <c r="A1523" s="239"/>
      <c r="B1523" s="250"/>
      <c r="C1523" s="239"/>
      <c r="D1523" s="239"/>
      <c r="E1523" s="268"/>
      <c r="F1523" s="282"/>
    </row>
    <row r="1524" spans="1:6">
      <c r="A1524" s="239"/>
      <c r="B1524" s="250"/>
      <c r="C1524" s="239"/>
      <c r="D1524" s="239"/>
      <c r="E1524" s="268"/>
      <c r="F1524" s="282"/>
    </row>
    <row r="1525" spans="1:6">
      <c r="A1525" s="239"/>
      <c r="B1525" s="250"/>
      <c r="C1525" s="239"/>
      <c r="D1525" s="239"/>
      <c r="E1525" s="268"/>
      <c r="F1525" s="282"/>
    </row>
    <row r="1526" spans="1:6">
      <c r="A1526" s="239"/>
      <c r="B1526" s="250"/>
      <c r="C1526" s="239"/>
      <c r="D1526" s="239"/>
      <c r="E1526" s="268"/>
      <c r="F1526" s="282"/>
    </row>
    <row r="1527" spans="1:6">
      <c r="A1527" s="239"/>
      <c r="B1527" s="250"/>
      <c r="C1527" s="239"/>
      <c r="D1527" s="239"/>
      <c r="E1527" s="268"/>
      <c r="F1527" s="282"/>
    </row>
    <row r="1528" spans="1:6">
      <c r="A1528" s="239"/>
      <c r="B1528" s="250"/>
      <c r="C1528" s="239"/>
      <c r="D1528" s="239"/>
      <c r="E1528" s="268"/>
      <c r="F1528" s="282"/>
    </row>
    <row r="1529" spans="1:6">
      <c r="A1529" s="239"/>
      <c r="B1529" s="250"/>
      <c r="C1529" s="239"/>
      <c r="D1529" s="239"/>
      <c r="E1529" s="268"/>
      <c r="F1529" s="282"/>
    </row>
    <row r="1530" spans="1:6">
      <c r="A1530" s="239"/>
      <c r="B1530" s="250"/>
      <c r="C1530" s="239"/>
      <c r="D1530" s="239"/>
      <c r="E1530" s="268"/>
      <c r="F1530" s="282"/>
    </row>
    <row r="1531" spans="1:6">
      <c r="A1531" s="239"/>
      <c r="B1531" s="250"/>
      <c r="C1531" s="239"/>
      <c r="D1531" s="239"/>
      <c r="E1531" s="268"/>
      <c r="F1531" s="282"/>
    </row>
    <row r="1532" spans="1:6">
      <c r="A1532" s="239"/>
      <c r="B1532" s="250"/>
      <c r="C1532" s="239"/>
      <c r="D1532" s="239"/>
      <c r="E1532" s="268"/>
      <c r="F1532" s="282"/>
    </row>
    <row r="1533" spans="1:6">
      <c r="A1533" s="239"/>
      <c r="B1533" s="250"/>
      <c r="C1533" s="239"/>
      <c r="D1533" s="239"/>
      <c r="E1533" s="268"/>
      <c r="F1533" s="282"/>
    </row>
    <row r="1534" spans="1:6">
      <c r="A1534" s="239"/>
      <c r="B1534" s="250"/>
      <c r="C1534" s="239"/>
      <c r="D1534" s="239"/>
      <c r="E1534" s="268"/>
      <c r="F1534" s="282"/>
    </row>
    <row r="1535" spans="1:6">
      <c r="A1535" s="239"/>
      <c r="B1535" s="250"/>
      <c r="C1535" s="239"/>
      <c r="D1535" s="239"/>
      <c r="E1535" s="268"/>
      <c r="F1535" s="282"/>
    </row>
    <row r="1536" spans="1:6">
      <c r="A1536" s="239"/>
      <c r="B1536" s="250"/>
      <c r="C1536" s="239"/>
      <c r="D1536" s="239"/>
      <c r="E1536" s="268"/>
      <c r="F1536" s="282"/>
    </row>
    <row r="1537" spans="1:6">
      <c r="A1537" s="239"/>
      <c r="B1537" s="250"/>
      <c r="C1537" s="239"/>
      <c r="D1537" s="239"/>
      <c r="E1537" s="268"/>
      <c r="F1537" s="282"/>
    </row>
    <row r="1538" spans="1:6">
      <c r="A1538" s="239"/>
      <c r="B1538" s="250"/>
      <c r="C1538" s="239"/>
      <c r="D1538" s="239"/>
      <c r="E1538" s="268"/>
      <c r="F1538" s="282"/>
    </row>
    <row r="1539" spans="1:6">
      <c r="A1539" s="239"/>
      <c r="B1539" s="250"/>
      <c r="C1539" s="239"/>
      <c r="D1539" s="239"/>
      <c r="E1539" s="268"/>
      <c r="F1539" s="282"/>
    </row>
    <row r="1540" spans="1:6">
      <c r="A1540" s="239"/>
      <c r="B1540" s="250"/>
      <c r="C1540" s="239"/>
      <c r="D1540" s="239"/>
      <c r="E1540" s="268"/>
      <c r="F1540" s="282"/>
    </row>
    <row r="1541" spans="1:6">
      <c r="A1541" s="239"/>
      <c r="B1541" s="250"/>
      <c r="C1541" s="239"/>
      <c r="D1541" s="239"/>
      <c r="E1541" s="268"/>
      <c r="F1541" s="282"/>
    </row>
    <row r="1542" spans="1:6">
      <c r="A1542" s="239"/>
      <c r="B1542" s="250"/>
      <c r="C1542" s="239"/>
      <c r="D1542" s="239"/>
      <c r="E1542" s="268"/>
      <c r="F1542" s="282"/>
    </row>
    <row r="1543" spans="1:6">
      <c r="A1543" s="239"/>
      <c r="B1543" s="250"/>
      <c r="C1543" s="239"/>
      <c r="D1543" s="239"/>
      <c r="E1543" s="268"/>
      <c r="F1543" s="282"/>
    </row>
    <row r="1544" spans="1:6">
      <c r="A1544" s="239"/>
      <c r="B1544" s="250"/>
      <c r="C1544" s="239"/>
      <c r="D1544" s="239"/>
      <c r="E1544" s="268"/>
      <c r="F1544" s="282"/>
    </row>
    <row r="1545" spans="1:6">
      <c r="A1545" s="239"/>
      <c r="B1545" s="250"/>
      <c r="C1545" s="239"/>
      <c r="D1545" s="239"/>
      <c r="E1545" s="268"/>
      <c r="F1545" s="282"/>
    </row>
    <row r="1546" spans="1:6">
      <c r="A1546" s="239"/>
      <c r="B1546" s="250"/>
      <c r="C1546" s="239"/>
      <c r="D1546" s="239"/>
      <c r="E1546" s="268"/>
      <c r="F1546" s="282"/>
    </row>
    <row r="1547" spans="1:6">
      <c r="A1547" s="239"/>
      <c r="B1547" s="250"/>
      <c r="C1547" s="239"/>
      <c r="D1547" s="239"/>
      <c r="E1547" s="268"/>
      <c r="F1547" s="282"/>
    </row>
    <row r="1548" spans="1:6">
      <c r="A1548" s="239"/>
      <c r="B1548" s="250"/>
      <c r="C1548" s="239"/>
      <c r="D1548" s="239"/>
      <c r="E1548" s="268"/>
      <c r="F1548" s="282"/>
    </row>
    <row r="1549" spans="1:6">
      <c r="A1549" s="239"/>
      <c r="B1549" s="250"/>
      <c r="C1549" s="239"/>
      <c r="D1549" s="239"/>
      <c r="E1549" s="268"/>
      <c r="F1549" s="282"/>
    </row>
    <row r="1550" spans="1:6">
      <c r="A1550" s="239"/>
      <c r="B1550" s="250"/>
      <c r="C1550" s="239"/>
      <c r="D1550" s="239"/>
      <c r="E1550" s="268"/>
      <c r="F1550" s="282"/>
    </row>
    <row r="1551" spans="1:6">
      <c r="A1551" s="239"/>
      <c r="B1551" s="250"/>
      <c r="C1551" s="239"/>
      <c r="D1551" s="239"/>
      <c r="E1551" s="268"/>
      <c r="F1551" s="282"/>
    </row>
    <row r="1552" spans="1:6">
      <c r="A1552" s="239"/>
      <c r="B1552" s="250"/>
      <c r="C1552" s="239"/>
      <c r="D1552" s="239"/>
      <c r="E1552" s="268"/>
      <c r="F1552" s="282"/>
    </row>
    <row r="1553" spans="1:6">
      <c r="A1553" s="239"/>
      <c r="B1553" s="250"/>
      <c r="C1553" s="239"/>
      <c r="D1553" s="239"/>
      <c r="E1553" s="268"/>
      <c r="F1553" s="282"/>
    </row>
    <row r="1554" spans="1:6">
      <c r="A1554" s="239"/>
      <c r="B1554" s="250"/>
      <c r="C1554" s="239"/>
      <c r="D1554" s="239"/>
      <c r="E1554" s="268"/>
      <c r="F1554" s="282"/>
    </row>
    <row r="1555" spans="1:6">
      <c r="A1555" s="239"/>
      <c r="B1555" s="250"/>
      <c r="C1555" s="239"/>
      <c r="D1555" s="239"/>
      <c r="E1555" s="268"/>
      <c r="F1555" s="282"/>
    </row>
    <row r="1556" spans="1:6">
      <c r="A1556" s="239"/>
      <c r="B1556" s="250"/>
      <c r="C1556" s="239"/>
      <c r="D1556" s="239"/>
      <c r="E1556" s="268"/>
      <c r="F1556" s="282"/>
    </row>
    <row r="1557" spans="1:6">
      <c r="A1557" s="239"/>
      <c r="B1557" s="250"/>
      <c r="C1557" s="239"/>
      <c r="D1557" s="239"/>
      <c r="E1557" s="268"/>
      <c r="F1557" s="282"/>
    </row>
    <row r="1558" spans="1:6">
      <c r="A1558" s="239"/>
      <c r="B1558" s="250"/>
      <c r="C1558" s="239"/>
      <c r="D1558" s="239"/>
      <c r="E1558" s="268"/>
      <c r="F1558" s="282"/>
    </row>
    <row r="1559" spans="1:6">
      <c r="A1559" s="239"/>
      <c r="B1559" s="250"/>
      <c r="C1559" s="239"/>
      <c r="D1559" s="239"/>
      <c r="E1559" s="268"/>
      <c r="F1559" s="282"/>
    </row>
    <row r="1560" spans="1:6">
      <c r="A1560" s="239"/>
      <c r="B1560" s="250"/>
      <c r="C1560" s="239"/>
      <c r="D1560" s="239"/>
      <c r="E1560" s="268"/>
      <c r="F1560" s="282"/>
    </row>
    <row r="1561" spans="1:6">
      <c r="A1561" s="239"/>
      <c r="B1561" s="250"/>
      <c r="C1561" s="239"/>
      <c r="D1561" s="239"/>
      <c r="E1561" s="268"/>
      <c r="F1561" s="282"/>
    </row>
    <row r="1562" spans="1:6">
      <c r="A1562" s="239"/>
      <c r="B1562" s="250"/>
      <c r="C1562" s="239"/>
      <c r="D1562" s="239"/>
      <c r="E1562" s="268"/>
      <c r="F1562" s="282"/>
    </row>
    <row r="1563" spans="1:6">
      <c r="A1563" s="239"/>
      <c r="B1563" s="250"/>
      <c r="C1563" s="239"/>
      <c r="D1563" s="239"/>
      <c r="E1563" s="268"/>
      <c r="F1563" s="282"/>
    </row>
    <row r="1564" spans="1:6">
      <c r="A1564" s="239"/>
      <c r="B1564" s="250"/>
      <c r="C1564" s="239"/>
      <c r="D1564" s="239"/>
      <c r="E1564" s="268"/>
      <c r="F1564" s="282"/>
    </row>
    <row r="1565" spans="1:6">
      <c r="A1565" s="239"/>
      <c r="B1565" s="250"/>
      <c r="C1565" s="239"/>
      <c r="D1565" s="239"/>
      <c r="E1565" s="268"/>
      <c r="F1565" s="282"/>
    </row>
    <row r="1566" spans="1:6">
      <c r="A1566" s="239"/>
      <c r="B1566" s="250"/>
      <c r="C1566" s="239"/>
      <c r="D1566" s="239"/>
      <c r="E1566" s="268"/>
      <c r="F1566" s="282"/>
    </row>
    <row r="1567" spans="1:6">
      <c r="A1567" s="239"/>
      <c r="B1567" s="250"/>
      <c r="C1567" s="239"/>
      <c r="D1567" s="239"/>
      <c r="E1567" s="268"/>
      <c r="F1567" s="282"/>
    </row>
    <row r="1568" spans="1:6">
      <c r="A1568" s="239"/>
      <c r="B1568" s="250"/>
      <c r="C1568" s="239"/>
      <c r="D1568" s="239"/>
      <c r="E1568" s="268"/>
      <c r="F1568" s="282"/>
    </row>
    <row r="1569" spans="1:6">
      <c r="A1569" s="239"/>
      <c r="B1569" s="250"/>
      <c r="C1569" s="239"/>
      <c r="D1569" s="239"/>
      <c r="E1569" s="268"/>
      <c r="F1569" s="282"/>
    </row>
    <row r="1570" spans="1:6">
      <c r="A1570" s="239"/>
      <c r="B1570" s="250"/>
      <c r="C1570" s="239"/>
      <c r="D1570" s="239"/>
      <c r="E1570" s="268"/>
      <c r="F1570" s="282"/>
    </row>
    <row r="1571" spans="1:6">
      <c r="A1571" s="239"/>
      <c r="B1571" s="250"/>
      <c r="C1571" s="239"/>
      <c r="D1571" s="239"/>
      <c r="E1571" s="268"/>
      <c r="F1571" s="282"/>
    </row>
    <row r="1572" spans="1:6">
      <c r="A1572" s="239"/>
      <c r="B1572" s="250"/>
      <c r="C1572" s="239"/>
      <c r="D1572" s="239"/>
      <c r="E1572" s="268"/>
      <c r="F1572" s="282"/>
    </row>
    <row r="1573" spans="1:6">
      <c r="A1573" s="239"/>
      <c r="B1573" s="250"/>
      <c r="C1573" s="239"/>
      <c r="D1573" s="239"/>
      <c r="E1573" s="268"/>
      <c r="F1573" s="282"/>
    </row>
    <row r="1574" spans="1:6">
      <c r="A1574" s="239"/>
      <c r="B1574" s="250"/>
      <c r="C1574" s="239"/>
      <c r="D1574" s="239"/>
      <c r="E1574" s="268"/>
      <c r="F1574" s="282"/>
    </row>
    <row r="1575" spans="1:6">
      <c r="A1575" s="239"/>
      <c r="B1575" s="250"/>
      <c r="C1575" s="239"/>
      <c r="D1575" s="239"/>
      <c r="E1575" s="268"/>
      <c r="F1575" s="282"/>
    </row>
    <row r="1576" spans="1:6">
      <c r="A1576" s="239"/>
      <c r="B1576" s="250"/>
      <c r="C1576" s="239"/>
      <c r="D1576" s="239"/>
      <c r="E1576" s="268"/>
      <c r="F1576" s="282"/>
    </row>
    <row r="1577" spans="1:6">
      <c r="A1577" s="239"/>
      <c r="B1577" s="250"/>
      <c r="C1577" s="239"/>
      <c r="D1577" s="239"/>
      <c r="E1577" s="268"/>
      <c r="F1577" s="282"/>
    </row>
    <row r="1578" spans="1:6">
      <c r="A1578" s="239"/>
      <c r="B1578" s="250"/>
      <c r="C1578" s="239"/>
      <c r="D1578" s="239"/>
      <c r="E1578" s="268"/>
      <c r="F1578" s="282"/>
    </row>
    <row r="1579" spans="1:6">
      <c r="A1579" s="239"/>
      <c r="B1579" s="250"/>
      <c r="C1579" s="239"/>
      <c r="D1579" s="239"/>
      <c r="E1579" s="268"/>
      <c r="F1579" s="282"/>
    </row>
    <row r="1580" spans="1:6">
      <c r="A1580" s="239"/>
      <c r="B1580" s="250"/>
      <c r="C1580" s="239"/>
      <c r="D1580" s="239"/>
      <c r="E1580" s="268"/>
      <c r="F1580" s="282"/>
    </row>
    <row r="1581" spans="1:6">
      <c r="A1581" s="239"/>
      <c r="B1581" s="250"/>
      <c r="C1581" s="239"/>
      <c r="D1581" s="239"/>
      <c r="E1581" s="268"/>
      <c r="F1581" s="282"/>
    </row>
    <row r="1582" spans="1:6">
      <c r="A1582" s="239"/>
      <c r="B1582" s="250"/>
      <c r="C1582" s="239"/>
      <c r="D1582" s="239"/>
      <c r="E1582" s="268"/>
      <c r="F1582" s="282"/>
    </row>
    <row r="1583" spans="1:6">
      <c r="A1583" s="239"/>
      <c r="B1583" s="250"/>
      <c r="C1583" s="239"/>
      <c r="D1583" s="239"/>
      <c r="E1583" s="268"/>
      <c r="F1583" s="282"/>
    </row>
    <row r="1584" spans="1:6">
      <c r="A1584" s="239"/>
      <c r="B1584" s="250"/>
      <c r="C1584" s="239"/>
      <c r="D1584" s="239"/>
      <c r="E1584" s="268"/>
      <c r="F1584" s="282"/>
    </row>
    <row r="1585" spans="1:6">
      <c r="A1585" s="239"/>
      <c r="B1585" s="250"/>
      <c r="C1585" s="239"/>
      <c r="D1585" s="239"/>
      <c r="E1585" s="268"/>
      <c r="F1585" s="282"/>
    </row>
    <row r="1586" spans="1:6">
      <c r="A1586" s="239"/>
      <c r="B1586" s="250"/>
      <c r="C1586" s="239"/>
      <c r="D1586" s="239"/>
      <c r="E1586" s="268"/>
      <c r="F1586" s="282"/>
    </row>
    <row r="1587" spans="1:6">
      <c r="A1587" s="239"/>
      <c r="B1587" s="250"/>
      <c r="C1587" s="239"/>
      <c r="D1587" s="239"/>
      <c r="E1587" s="268"/>
      <c r="F1587" s="282"/>
    </row>
    <row r="1588" spans="1:6">
      <c r="A1588" s="239"/>
      <c r="B1588" s="250"/>
      <c r="C1588" s="239"/>
      <c r="D1588" s="239"/>
      <c r="E1588" s="268"/>
      <c r="F1588" s="282"/>
    </row>
    <row r="1589" spans="1:6">
      <c r="A1589" s="239"/>
      <c r="B1589" s="250"/>
      <c r="C1589" s="239"/>
      <c r="D1589" s="239"/>
      <c r="E1589" s="268"/>
      <c r="F1589" s="282"/>
    </row>
    <row r="1590" spans="1:6">
      <c r="A1590" s="239"/>
      <c r="B1590" s="250"/>
      <c r="C1590" s="239"/>
      <c r="D1590" s="239"/>
      <c r="E1590" s="268"/>
      <c r="F1590" s="282"/>
    </row>
    <row r="1591" spans="1:6">
      <c r="A1591" s="239"/>
      <c r="B1591" s="250"/>
      <c r="C1591" s="239"/>
      <c r="D1591" s="239"/>
      <c r="E1591" s="268"/>
      <c r="F1591" s="282"/>
    </row>
    <row r="1592" spans="1:6">
      <c r="A1592" s="239"/>
      <c r="B1592" s="250"/>
      <c r="C1592" s="239"/>
      <c r="D1592" s="239"/>
      <c r="E1592" s="268"/>
      <c r="F1592" s="282"/>
    </row>
    <row r="1593" spans="1:6">
      <c r="A1593" s="239"/>
      <c r="B1593" s="250"/>
      <c r="C1593" s="239"/>
      <c r="D1593" s="239"/>
      <c r="E1593" s="268"/>
      <c r="F1593" s="282"/>
    </row>
    <row r="1594" spans="1:6">
      <c r="A1594" s="239"/>
      <c r="B1594" s="250"/>
      <c r="C1594" s="239"/>
      <c r="D1594" s="239"/>
      <c r="E1594" s="268"/>
      <c r="F1594" s="282"/>
    </row>
    <row r="1595" spans="1:6">
      <c r="A1595" s="239"/>
      <c r="B1595" s="250"/>
      <c r="C1595" s="239"/>
      <c r="D1595" s="239"/>
      <c r="E1595" s="268"/>
      <c r="F1595" s="282"/>
    </row>
    <row r="1596" spans="1:6">
      <c r="A1596" s="239"/>
      <c r="B1596" s="250"/>
      <c r="C1596" s="239"/>
      <c r="D1596" s="239"/>
      <c r="E1596" s="268"/>
      <c r="F1596" s="282"/>
    </row>
    <row r="1597" spans="1:6">
      <c r="A1597" s="239"/>
      <c r="B1597" s="250"/>
      <c r="C1597" s="239"/>
      <c r="D1597" s="239"/>
      <c r="E1597" s="268"/>
      <c r="F1597" s="282"/>
    </row>
    <row r="1598" spans="1:6">
      <c r="A1598" s="239"/>
      <c r="B1598" s="250"/>
      <c r="C1598" s="239"/>
      <c r="D1598" s="239"/>
      <c r="E1598" s="268"/>
      <c r="F1598" s="282"/>
    </row>
    <row r="1599" spans="1:6">
      <c r="A1599" s="239"/>
      <c r="B1599" s="250"/>
      <c r="C1599" s="239"/>
      <c r="D1599" s="239"/>
      <c r="E1599" s="268"/>
      <c r="F1599" s="282"/>
    </row>
    <row r="1600" spans="1:6">
      <c r="A1600" s="239"/>
      <c r="B1600" s="250"/>
      <c r="C1600" s="239"/>
      <c r="D1600" s="239"/>
      <c r="E1600" s="268"/>
      <c r="F1600" s="282"/>
    </row>
    <row r="1601" spans="1:6">
      <c r="A1601" s="239"/>
      <c r="B1601" s="250"/>
      <c r="C1601" s="239"/>
      <c r="D1601" s="239"/>
      <c r="E1601" s="268"/>
      <c r="F1601" s="282"/>
    </row>
    <row r="1602" spans="1:6">
      <c r="A1602" s="239"/>
      <c r="B1602" s="250"/>
      <c r="C1602" s="239"/>
      <c r="D1602" s="239"/>
      <c r="E1602" s="268"/>
      <c r="F1602" s="282"/>
    </row>
    <row r="1603" spans="1:6">
      <c r="A1603" s="239"/>
      <c r="B1603" s="250"/>
      <c r="C1603" s="239"/>
      <c r="D1603" s="239"/>
      <c r="E1603" s="268"/>
      <c r="F1603" s="282"/>
    </row>
    <row r="1604" spans="1:6">
      <c r="A1604" s="239"/>
      <c r="B1604" s="250"/>
      <c r="C1604" s="239"/>
      <c r="D1604" s="239"/>
      <c r="E1604" s="268"/>
      <c r="F1604" s="282"/>
    </row>
    <row r="1605" spans="1:6">
      <c r="A1605" s="239"/>
      <c r="B1605" s="250"/>
      <c r="C1605" s="239"/>
      <c r="D1605" s="239"/>
      <c r="E1605" s="268"/>
      <c r="F1605" s="282"/>
    </row>
    <row r="1606" spans="1:6">
      <c r="A1606" s="239"/>
      <c r="B1606" s="250"/>
      <c r="C1606" s="239"/>
      <c r="D1606" s="239"/>
      <c r="E1606" s="268"/>
      <c r="F1606" s="282"/>
    </row>
    <row r="1607" spans="1:6">
      <c r="A1607" s="239"/>
      <c r="B1607" s="250"/>
      <c r="C1607" s="239"/>
      <c r="D1607" s="239"/>
      <c r="E1607" s="268"/>
      <c r="F1607" s="282"/>
    </row>
    <row r="1608" spans="1:6">
      <c r="A1608" s="239"/>
      <c r="B1608" s="250"/>
      <c r="C1608" s="239"/>
      <c r="D1608" s="239"/>
      <c r="E1608" s="268"/>
      <c r="F1608" s="282"/>
    </row>
    <row r="1609" spans="1:6">
      <c r="A1609" s="239"/>
      <c r="B1609" s="250"/>
      <c r="C1609" s="239"/>
      <c r="D1609" s="239"/>
      <c r="E1609" s="268"/>
      <c r="F1609" s="282"/>
    </row>
    <row r="1610" spans="1:6">
      <c r="A1610" s="239"/>
      <c r="B1610" s="250"/>
      <c r="C1610" s="239"/>
      <c r="D1610" s="239"/>
      <c r="E1610" s="268"/>
      <c r="F1610" s="282"/>
    </row>
    <row r="1611" spans="1:6">
      <c r="A1611" s="239"/>
      <c r="B1611" s="250"/>
      <c r="C1611" s="239"/>
      <c r="D1611" s="239"/>
      <c r="E1611" s="268"/>
      <c r="F1611" s="282"/>
    </row>
    <row r="1612" spans="1:6">
      <c r="A1612" s="239"/>
      <c r="B1612" s="250"/>
      <c r="C1612" s="239"/>
      <c r="D1612" s="239"/>
      <c r="E1612" s="268"/>
      <c r="F1612" s="282"/>
    </row>
    <row r="1613" spans="1:6">
      <c r="A1613" s="239"/>
      <c r="B1613" s="250"/>
      <c r="C1613" s="239"/>
      <c r="D1613" s="239"/>
      <c r="E1613" s="268"/>
      <c r="F1613" s="282"/>
    </row>
    <row r="1614" spans="1:6">
      <c r="A1614" s="239"/>
      <c r="B1614" s="250"/>
      <c r="C1614" s="239"/>
      <c r="D1614" s="239"/>
      <c r="E1614" s="268"/>
      <c r="F1614" s="282"/>
    </row>
    <row r="1615" spans="1:6">
      <c r="A1615" s="239"/>
      <c r="B1615" s="250"/>
      <c r="C1615" s="239"/>
      <c r="D1615" s="239"/>
      <c r="E1615" s="268"/>
      <c r="F1615" s="282"/>
    </row>
    <row r="1616" spans="1:6">
      <c r="A1616" s="239"/>
      <c r="B1616" s="250"/>
      <c r="C1616" s="239"/>
      <c r="D1616" s="239"/>
      <c r="E1616" s="268"/>
      <c r="F1616" s="282"/>
    </row>
    <row r="1617" spans="1:6">
      <c r="A1617" s="239"/>
      <c r="B1617" s="250"/>
      <c r="C1617" s="239"/>
      <c r="D1617" s="239"/>
      <c r="E1617" s="268"/>
      <c r="F1617" s="282"/>
    </row>
    <row r="1618" spans="1:6">
      <c r="A1618" s="239"/>
      <c r="B1618" s="250"/>
      <c r="C1618" s="239"/>
      <c r="D1618" s="239"/>
      <c r="E1618" s="268"/>
      <c r="F1618" s="282"/>
    </row>
    <row r="1619" spans="1:6">
      <c r="A1619" s="239"/>
      <c r="B1619" s="250"/>
      <c r="C1619" s="239"/>
      <c r="D1619" s="239"/>
      <c r="E1619" s="268"/>
      <c r="F1619" s="282"/>
    </row>
    <row r="1620" spans="1:6">
      <c r="A1620" s="239"/>
      <c r="B1620" s="250"/>
      <c r="C1620" s="239"/>
      <c r="D1620" s="239"/>
      <c r="E1620" s="268"/>
      <c r="F1620" s="282"/>
    </row>
    <row r="1621" spans="1:6">
      <c r="A1621" s="239"/>
      <c r="B1621" s="250"/>
      <c r="C1621" s="239"/>
      <c r="D1621" s="239"/>
      <c r="E1621" s="268"/>
      <c r="F1621" s="282"/>
    </row>
    <row r="1622" spans="1:6">
      <c r="A1622" s="239"/>
      <c r="B1622" s="250"/>
      <c r="C1622" s="239"/>
      <c r="D1622" s="239"/>
      <c r="E1622" s="268"/>
      <c r="F1622" s="282"/>
    </row>
    <row r="1623" spans="1:6">
      <c r="A1623" s="239"/>
      <c r="B1623" s="250"/>
      <c r="C1623" s="239"/>
      <c r="D1623" s="239"/>
      <c r="E1623" s="268"/>
      <c r="F1623" s="282"/>
    </row>
    <row r="1624" spans="1:6">
      <c r="A1624" s="239"/>
      <c r="B1624" s="250"/>
      <c r="C1624" s="239"/>
      <c r="D1624" s="239"/>
      <c r="E1624" s="268"/>
      <c r="F1624" s="282"/>
    </row>
    <row r="1625" spans="1:6">
      <c r="A1625" s="239"/>
      <c r="B1625" s="250"/>
      <c r="C1625" s="239"/>
      <c r="D1625" s="239"/>
      <c r="E1625" s="268"/>
      <c r="F1625" s="282"/>
    </row>
    <row r="1626" spans="1:6">
      <c r="A1626" s="239"/>
      <c r="B1626" s="250"/>
      <c r="C1626" s="239"/>
      <c r="D1626" s="239"/>
      <c r="E1626" s="268"/>
      <c r="F1626" s="282"/>
    </row>
    <row r="1627" spans="1:6">
      <c r="A1627" s="239"/>
      <c r="B1627" s="250"/>
      <c r="C1627" s="239"/>
      <c r="D1627" s="239"/>
      <c r="E1627" s="268"/>
      <c r="F1627" s="282"/>
    </row>
    <row r="1628" spans="1:6">
      <c r="A1628" s="239"/>
      <c r="B1628" s="250"/>
      <c r="C1628" s="239"/>
      <c r="D1628" s="239"/>
      <c r="E1628" s="268"/>
      <c r="F1628" s="282"/>
    </row>
    <row r="1629" spans="1:6">
      <c r="A1629" s="239"/>
      <c r="B1629" s="250"/>
      <c r="C1629" s="239"/>
      <c r="D1629" s="239"/>
      <c r="E1629" s="268"/>
      <c r="F1629" s="282"/>
    </row>
    <row r="1630" spans="1:6">
      <c r="A1630" s="239"/>
      <c r="B1630" s="250"/>
      <c r="C1630" s="239"/>
      <c r="D1630" s="239"/>
      <c r="E1630" s="268"/>
      <c r="F1630" s="282"/>
    </row>
    <row r="1631" spans="1:6">
      <c r="A1631" s="239"/>
      <c r="B1631" s="250"/>
      <c r="C1631" s="239"/>
      <c r="D1631" s="239"/>
      <c r="E1631" s="268"/>
      <c r="F1631" s="282"/>
    </row>
    <row r="1632" spans="1:6">
      <c r="A1632" s="239"/>
      <c r="B1632" s="250"/>
      <c r="C1632" s="239"/>
      <c r="D1632" s="239"/>
      <c r="E1632" s="268"/>
      <c r="F1632" s="282"/>
    </row>
    <row r="1633" spans="1:6">
      <c r="A1633" s="239"/>
      <c r="B1633" s="250"/>
      <c r="C1633" s="239"/>
      <c r="D1633" s="239"/>
      <c r="E1633" s="268"/>
      <c r="F1633" s="282"/>
    </row>
    <row r="1634" spans="1:6">
      <c r="A1634" s="239"/>
      <c r="B1634" s="250"/>
      <c r="C1634" s="239"/>
      <c r="D1634" s="239"/>
      <c r="E1634" s="268"/>
      <c r="F1634" s="282"/>
    </row>
    <row r="1635" spans="1:6">
      <c r="A1635" s="239"/>
      <c r="B1635" s="250"/>
      <c r="C1635" s="239"/>
      <c r="D1635" s="239"/>
      <c r="E1635" s="268"/>
      <c r="F1635" s="282"/>
    </row>
    <row r="1636" spans="1:6">
      <c r="A1636" s="239"/>
      <c r="B1636" s="250"/>
      <c r="C1636" s="239"/>
      <c r="D1636" s="239"/>
      <c r="E1636" s="268"/>
      <c r="F1636" s="282"/>
    </row>
    <row r="1637" spans="1:6">
      <c r="A1637" s="239"/>
      <c r="B1637" s="250"/>
      <c r="C1637" s="239"/>
      <c r="D1637" s="239"/>
      <c r="E1637" s="268"/>
      <c r="F1637" s="282"/>
    </row>
    <row r="1638" spans="1:6">
      <c r="A1638" s="239"/>
      <c r="B1638" s="250"/>
      <c r="C1638" s="239"/>
      <c r="D1638" s="239"/>
      <c r="E1638" s="268"/>
      <c r="F1638" s="282"/>
    </row>
    <row r="1639" spans="1:6">
      <c r="A1639" s="239"/>
      <c r="B1639" s="250"/>
      <c r="C1639" s="239"/>
      <c r="D1639" s="239"/>
      <c r="E1639" s="268"/>
      <c r="F1639" s="282"/>
    </row>
    <row r="1640" spans="1:6">
      <c r="A1640" s="239"/>
      <c r="B1640" s="250"/>
      <c r="C1640" s="239"/>
      <c r="D1640" s="239"/>
      <c r="E1640" s="268"/>
      <c r="F1640" s="282"/>
    </row>
    <row r="1641" spans="1:6">
      <c r="A1641" s="239"/>
      <c r="B1641" s="250"/>
      <c r="C1641" s="239"/>
      <c r="D1641" s="239"/>
      <c r="E1641" s="268"/>
      <c r="F1641" s="282"/>
    </row>
    <row r="1642" spans="1:6">
      <c r="A1642" s="239"/>
      <c r="B1642" s="250"/>
      <c r="C1642" s="239"/>
      <c r="D1642" s="239"/>
      <c r="E1642" s="268"/>
      <c r="F1642" s="282"/>
    </row>
    <row r="1643" spans="1:6">
      <c r="A1643" s="239"/>
      <c r="B1643" s="250"/>
      <c r="C1643" s="239"/>
      <c r="D1643" s="239"/>
      <c r="E1643" s="268"/>
      <c r="F1643" s="282"/>
    </row>
    <row r="1644" spans="1:6">
      <c r="A1644" s="239"/>
      <c r="B1644" s="250"/>
      <c r="C1644" s="239"/>
      <c r="D1644" s="239"/>
      <c r="E1644" s="268"/>
      <c r="F1644" s="282"/>
    </row>
    <row r="1645" spans="1:6">
      <c r="A1645" s="239"/>
      <c r="B1645" s="250"/>
      <c r="C1645" s="239"/>
      <c r="D1645" s="239"/>
      <c r="E1645" s="268"/>
      <c r="F1645" s="282"/>
    </row>
    <row r="1646" spans="1:6">
      <c r="A1646" s="239"/>
      <c r="B1646" s="250"/>
      <c r="C1646" s="239"/>
      <c r="D1646" s="239"/>
      <c r="E1646" s="268"/>
      <c r="F1646" s="282"/>
    </row>
    <row r="1647" spans="1:6">
      <c r="A1647" s="239"/>
      <c r="B1647" s="250"/>
      <c r="C1647" s="239"/>
      <c r="D1647" s="239"/>
      <c r="E1647" s="268"/>
      <c r="F1647" s="282"/>
    </row>
    <row r="1648" spans="1:6">
      <c r="A1648" s="239"/>
      <c r="B1648" s="250"/>
      <c r="C1648" s="239"/>
      <c r="D1648" s="239"/>
      <c r="E1648" s="268"/>
      <c r="F1648" s="282"/>
    </row>
    <row r="1649" spans="1:6">
      <c r="A1649" s="239"/>
      <c r="B1649" s="250"/>
      <c r="C1649" s="239"/>
      <c r="D1649" s="239"/>
      <c r="E1649" s="268"/>
      <c r="F1649" s="282"/>
    </row>
    <row r="1650" spans="1:6">
      <c r="A1650" s="239"/>
      <c r="B1650" s="250"/>
      <c r="C1650" s="239"/>
      <c r="D1650" s="239"/>
      <c r="E1650" s="268"/>
      <c r="F1650" s="282"/>
    </row>
    <row r="1651" spans="1:6">
      <c r="A1651" s="239"/>
      <c r="B1651" s="250"/>
      <c r="C1651" s="239"/>
      <c r="D1651" s="239"/>
      <c r="E1651" s="268"/>
      <c r="F1651" s="282"/>
    </row>
    <row r="1652" spans="1:6">
      <c r="A1652" s="239"/>
      <c r="B1652" s="250"/>
      <c r="C1652" s="239"/>
      <c r="D1652" s="239"/>
      <c r="E1652" s="268"/>
      <c r="F1652" s="282"/>
    </row>
    <row r="1653" spans="1:6">
      <c r="A1653" s="239"/>
      <c r="B1653" s="250"/>
      <c r="C1653" s="239"/>
      <c r="D1653" s="239"/>
      <c r="E1653" s="268"/>
      <c r="F1653" s="282"/>
    </row>
    <row r="1654" spans="1:6">
      <c r="A1654" s="239"/>
      <c r="B1654" s="250"/>
      <c r="C1654" s="239"/>
      <c r="D1654" s="239"/>
      <c r="E1654" s="268"/>
      <c r="F1654" s="282"/>
    </row>
    <row r="1655" spans="1:6">
      <c r="A1655" s="239"/>
      <c r="B1655" s="250"/>
      <c r="C1655" s="239"/>
      <c r="D1655" s="239"/>
      <c r="E1655" s="268"/>
      <c r="F1655" s="282"/>
    </row>
    <row r="1656" spans="1:6">
      <c r="A1656" s="239"/>
      <c r="B1656" s="250"/>
      <c r="C1656" s="239"/>
      <c r="D1656" s="239"/>
      <c r="E1656" s="268"/>
      <c r="F1656" s="282"/>
    </row>
    <row r="1657" spans="1:6">
      <c r="A1657" s="239"/>
      <c r="B1657" s="250"/>
      <c r="C1657" s="239"/>
      <c r="D1657" s="239"/>
      <c r="E1657" s="268"/>
      <c r="F1657" s="282"/>
    </row>
    <row r="1658" spans="1:6">
      <c r="A1658" s="239"/>
      <c r="B1658" s="250"/>
      <c r="C1658" s="239"/>
      <c r="D1658" s="239"/>
      <c r="E1658" s="268"/>
      <c r="F1658" s="282"/>
    </row>
    <row r="1659" spans="1:6">
      <c r="A1659" s="239"/>
      <c r="B1659" s="250"/>
      <c r="C1659" s="239"/>
      <c r="D1659" s="239"/>
      <c r="E1659" s="268"/>
      <c r="F1659" s="282"/>
    </row>
    <row r="1660" spans="1:6">
      <c r="A1660" s="239"/>
      <c r="B1660" s="250"/>
      <c r="C1660" s="239"/>
      <c r="D1660" s="239"/>
      <c r="E1660" s="268"/>
      <c r="F1660" s="282"/>
    </row>
    <row r="1661" spans="1:6">
      <c r="A1661" s="239"/>
      <c r="B1661" s="250"/>
      <c r="C1661" s="239"/>
      <c r="D1661" s="239"/>
      <c r="E1661" s="268"/>
      <c r="F1661" s="282"/>
    </row>
    <row r="1662" spans="1:6">
      <c r="A1662" s="239"/>
      <c r="B1662" s="250"/>
      <c r="C1662" s="239"/>
      <c r="D1662" s="239"/>
      <c r="E1662" s="268"/>
      <c r="F1662" s="282"/>
    </row>
    <row r="1663" spans="1:6">
      <c r="A1663" s="239"/>
      <c r="B1663" s="250"/>
      <c r="C1663" s="239"/>
      <c r="D1663" s="239"/>
      <c r="E1663" s="268"/>
      <c r="F1663" s="282"/>
    </row>
    <row r="1664" spans="1:6">
      <c r="A1664" s="239"/>
      <c r="B1664" s="250"/>
      <c r="C1664" s="239"/>
      <c r="D1664" s="239"/>
      <c r="E1664" s="268"/>
      <c r="F1664" s="282"/>
    </row>
    <row r="1665" spans="1:6">
      <c r="A1665" s="239"/>
      <c r="B1665" s="250"/>
      <c r="C1665" s="239"/>
      <c r="D1665" s="239"/>
      <c r="E1665" s="268"/>
      <c r="F1665" s="282"/>
    </row>
    <row r="1666" spans="1:6">
      <c r="A1666" s="239"/>
      <c r="B1666" s="250"/>
      <c r="C1666" s="239"/>
      <c r="D1666" s="239"/>
      <c r="E1666" s="268"/>
      <c r="F1666" s="282"/>
    </row>
    <row r="1667" spans="1:6">
      <c r="A1667" s="239"/>
      <c r="B1667" s="250"/>
      <c r="C1667" s="239"/>
      <c r="D1667" s="239"/>
      <c r="E1667" s="268"/>
      <c r="F1667" s="282"/>
    </row>
    <row r="1668" spans="1:6">
      <c r="A1668" s="239"/>
      <c r="B1668" s="250"/>
      <c r="C1668" s="239"/>
      <c r="D1668" s="239"/>
      <c r="E1668" s="268"/>
      <c r="F1668" s="282"/>
    </row>
    <row r="1669" spans="1:6">
      <c r="A1669" s="239"/>
      <c r="B1669" s="250"/>
      <c r="C1669" s="239"/>
      <c r="D1669" s="239"/>
      <c r="E1669" s="268"/>
      <c r="F1669" s="282"/>
    </row>
    <row r="1670" spans="1:6">
      <c r="A1670" s="239"/>
      <c r="B1670" s="250"/>
      <c r="C1670" s="239"/>
      <c r="D1670" s="239"/>
      <c r="E1670" s="268"/>
      <c r="F1670" s="282"/>
    </row>
    <row r="1671" spans="1:6">
      <c r="A1671" s="239"/>
      <c r="B1671" s="250"/>
      <c r="C1671" s="239"/>
      <c r="D1671" s="239"/>
      <c r="E1671" s="268"/>
      <c r="F1671" s="282"/>
    </row>
    <row r="1672" spans="1:6">
      <c r="A1672" s="239"/>
      <c r="B1672" s="250"/>
      <c r="C1672" s="239"/>
      <c r="D1672" s="239"/>
      <c r="E1672" s="268"/>
      <c r="F1672" s="282"/>
    </row>
    <row r="1673" spans="1:6">
      <c r="A1673" s="239"/>
      <c r="B1673" s="250"/>
      <c r="C1673" s="239"/>
      <c r="D1673" s="239"/>
      <c r="E1673" s="268"/>
      <c r="F1673" s="282"/>
    </row>
    <row r="1674" spans="1:6">
      <c r="A1674" s="239"/>
      <c r="B1674" s="250"/>
      <c r="C1674" s="239"/>
      <c r="D1674" s="239"/>
      <c r="E1674" s="268"/>
      <c r="F1674" s="282"/>
    </row>
    <row r="1675" spans="1:6">
      <c r="A1675" s="239"/>
      <c r="B1675" s="250"/>
      <c r="C1675" s="239"/>
      <c r="D1675" s="239"/>
      <c r="E1675" s="268"/>
      <c r="F1675" s="282"/>
    </row>
    <row r="1676" spans="1:6">
      <c r="A1676" s="239"/>
      <c r="B1676" s="250"/>
      <c r="C1676" s="239"/>
      <c r="D1676" s="239"/>
      <c r="E1676" s="268"/>
      <c r="F1676" s="282"/>
    </row>
    <row r="1677" spans="1:6">
      <c r="A1677" s="239"/>
      <c r="B1677" s="250"/>
      <c r="C1677" s="239"/>
      <c r="D1677" s="239"/>
      <c r="E1677" s="268"/>
      <c r="F1677" s="282"/>
    </row>
    <row r="1678" spans="1:6">
      <c r="A1678" s="239"/>
      <c r="B1678" s="250"/>
      <c r="C1678" s="239"/>
      <c r="D1678" s="239"/>
      <c r="E1678" s="268"/>
      <c r="F1678" s="282"/>
    </row>
    <row r="1679" spans="1:6">
      <c r="A1679" s="239"/>
      <c r="B1679" s="250"/>
      <c r="C1679" s="239"/>
      <c r="D1679" s="239"/>
      <c r="E1679" s="268"/>
      <c r="F1679" s="282"/>
    </row>
    <row r="1680" spans="1:6">
      <c r="A1680" s="239"/>
      <c r="B1680" s="250"/>
      <c r="C1680" s="239"/>
      <c r="D1680" s="239"/>
      <c r="E1680" s="268"/>
      <c r="F1680" s="282"/>
    </row>
    <row r="1681" spans="1:6">
      <c r="A1681" s="239"/>
      <c r="B1681" s="250"/>
      <c r="C1681" s="239"/>
      <c r="D1681" s="239"/>
      <c r="E1681" s="268"/>
      <c r="F1681" s="282"/>
    </row>
    <row r="1682" spans="1:6">
      <c r="A1682" s="239"/>
      <c r="B1682" s="250"/>
      <c r="C1682" s="239"/>
      <c r="D1682" s="239"/>
      <c r="E1682" s="268"/>
      <c r="F1682" s="282"/>
    </row>
    <row r="1683" spans="1:6">
      <c r="A1683" s="239"/>
      <c r="B1683" s="250"/>
      <c r="C1683" s="239"/>
      <c r="D1683" s="239"/>
      <c r="E1683" s="268"/>
      <c r="F1683" s="282"/>
    </row>
    <row r="1684" spans="1:6">
      <c r="A1684" s="239"/>
      <c r="B1684" s="250"/>
      <c r="C1684" s="239"/>
      <c r="D1684" s="239"/>
      <c r="E1684" s="268"/>
      <c r="F1684" s="282"/>
    </row>
    <row r="1685" spans="1:6">
      <c r="A1685" s="239"/>
      <c r="B1685" s="250"/>
      <c r="C1685" s="239"/>
      <c r="D1685" s="239"/>
      <c r="E1685" s="268"/>
      <c r="F1685" s="282"/>
    </row>
    <row r="1686" spans="1:6">
      <c r="A1686" s="239"/>
      <c r="B1686" s="250"/>
      <c r="C1686" s="239"/>
      <c r="D1686" s="239"/>
      <c r="E1686" s="268"/>
      <c r="F1686" s="282"/>
    </row>
    <row r="1687" spans="1:6">
      <c r="A1687" s="239"/>
      <c r="B1687" s="250"/>
      <c r="C1687" s="239"/>
      <c r="D1687" s="239"/>
      <c r="E1687" s="268"/>
      <c r="F1687" s="282"/>
    </row>
    <row r="1688" spans="1:6">
      <c r="A1688" s="239"/>
      <c r="B1688" s="250"/>
      <c r="C1688" s="239"/>
      <c r="D1688" s="239"/>
      <c r="E1688" s="268"/>
      <c r="F1688" s="282"/>
    </row>
    <row r="1689" spans="1:6">
      <c r="A1689" s="239"/>
      <c r="B1689" s="250"/>
      <c r="C1689" s="239"/>
      <c r="D1689" s="239"/>
      <c r="E1689" s="268"/>
      <c r="F1689" s="282"/>
    </row>
    <row r="1690" spans="1:6">
      <c r="A1690" s="239"/>
      <c r="B1690" s="250"/>
      <c r="C1690" s="239"/>
      <c r="D1690" s="239"/>
      <c r="E1690" s="268"/>
      <c r="F1690" s="282"/>
    </row>
    <row r="1691" spans="1:6">
      <c r="A1691" s="239"/>
      <c r="B1691" s="250"/>
      <c r="C1691" s="239"/>
      <c r="D1691" s="239"/>
      <c r="E1691" s="268"/>
      <c r="F1691" s="282"/>
    </row>
    <row r="1692" spans="1:6">
      <c r="A1692" s="239"/>
      <c r="B1692" s="250"/>
      <c r="C1692" s="239"/>
      <c r="D1692" s="239"/>
      <c r="E1692" s="268"/>
      <c r="F1692" s="282"/>
    </row>
    <row r="1693" spans="1:6">
      <c r="A1693" s="239"/>
      <c r="B1693" s="250"/>
      <c r="C1693" s="239"/>
      <c r="D1693" s="239"/>
      <c r="E1693" s="268"/>
      <c r="F1693" s="282"/>
    </row>
    <row r="1694" spans="1:6">
      <c r="A1694" s="239"/>
      <c r="B1694" s="250"/>
      <c r="C1694" s="239"/>
      <c r="D1694" s="239"/>
      <c r="E1694" s="268"/>
      <c r="F1694" s="282"/>
    </row>
    <row r="1695" spans="1:6">
      <c r="A1695" s="239"/>
      <c r="B1695" s="250"/>
      <c r="C1695" s="239"/>
      <c r="D1695" s="239"/>
      <c r="E1695" s="268"/>
      <c r="F1695" s="282"/>
    </row>
    <row r="1696" spans="1:6">
      <c r="A1696" s="239"/>
      <c r="B1696" s="250"/>
      <c r="C1696" s="239"/>
      <c r="D1696" s="239"/>
      <c r="E1696" s="268"/>
      <c r="F1696" s="282"/>
    </row>
    <row r="1697" spans="1:6">
      <c r="A1697" s="239"/>
      <c r="B1697" s="250"/>
      <c r="C1697" s="239"/>
      <c r="D1697" s="239"/>
      <c r="E1697" s="268"/>
      <c r="F1697" s="282"/>
    </row>
    <row r="1698" spans="1:6">
      <c r="A1698" s="239"/>
      <c r="B1698" s="250"/>
      <c r="C1698" s="239"/>
      <c r="D1698" s="239"/>
      <c r="E1698" s="268"/>
      <c r="F1698" s="282"/>
    </row>
    <row r="1699" spans="1:6">
      <c r="A1699" s="239"/>
      <c r="B1699" s="250"/>
      <c r="C1699" s="239"/>
      <c r="D1699" s="239"/>
      <c r="E1699" s="268"/>
      <c r="F1699" s="282"/>
    </row>
    <row r="1700" spans="1:6">
      <c r="A1700" s="239"/>
      <c r="B1700" s="250"/>
      <c r="C1700" s="239"/>
      <c r="D1700" s="239"/>
      <c r="E1700" s="268"/>
      <c r="F1700" s="282"/>
    </row>
    <row r="1701" spans="1:6">
      <c r="A1701" s="239"/>
      <c r="B1701" s="250"/>
      <c r="C1701" s="239"/>
      <c r="D1701" s="239"/>
      <c r="E1701" s="268"/>
      <c r="F1701" s="282"/>
    </row>
    <row r="1702" spans="1:6">
      <c r="A1702" s="239"/>
      <c r="B1702" s="250"/>
      <c r="C1702" s="239"/>
      <c r="D1702" s="239"/>
      <c r="E1702" s="268"/>
      <c r="F1702" s="282"/>
    </row>
    <row r="1703" spans="1:6">
      <c r="A1703" s="239"/>
      <c r="B1703" s="250"/>
      <c r="C1703" s="239"/>
      <c r="D1703" s="239"/>
      <c r="E1703" s="268"/>
      <c r="F1703" s="282"/>
    </row>
    <row r="1704" spans="1:6">
      <c r="A1704" s="239"/>
      <c r="B1704" s="250"/>
      <c r="C1704" s="239"/>
      <c r="D1704" s="239"/>
      <c r="E1704" s="268"/>
      <c r="F1704" s="282"/>
    </row>
    <row r="1705" spans="1:6">
      <c r="A1705" s="239"/>
      <c r="B1705" s="250"/>
      <c r="C1705" s="239"/>
      <c r="D1705" s="239"/>
      <c r="E1705" s="268"/>
      <c r="F1705" s="282"/>
    </row>
    <row r="1706" spans="1:6">
      <c r="A1706" s="239"/>
      <c r="B1706" s="250"/>
      <c r="C1706" s="239"/>
      <c r="D1706" s="239"/>
      <c r="E1706" s="268"/>
      <c r="F1706" s="282"/>
    </row>
    <row r="1707" spans="1:6">
      <c r="A1707" s="239"/>
      <c r="B1707" s="250"/>
      <c r="C1707" s="239"/>
      <c r="D1707" s="239"/>
      <c r="E1707" s="268"/>
      <c r="F1707" s="282"/>
    </row>
    <row r="1708" spans="1:6">
      <c r="A1708" s="239"/>
      <c r="B1708" s="250"/>
      <c r="C1708" s="239"/>
      <c r="D1708" s="239"/>
      <c r="E1708" s="268"/>
      <c r="F1708" s="282"/>
    </row>
    <row r="1709" spans="1:6">
      <c r="A1709" s="239"/>
      <c r="B1709" s="250"/>
      <c r="C1709" s="239"/>
      <c r="D1709" s="239"/>
      <c r="E1709" s="268"/>
      <c r="F1709" s="282"/>
    </row>
    <row r="1710" spans="1:6">
      <c r="A1710" s="239"/>
      <c r="B1710" s="250"/>
      <c r="C1710" s="239"/>
      <c r="D1710" s="239"/>
      <c r="E1710" s="268"/>
      <c r="F1710" s="282"/>
    </row>
    <row r="1711" spans="1:6">
      <c r="A1711" s="239"/>
      <c r="B1711" s="250"/>
      <c r="C1711" s="239"/>
      <c r="D1711" s="239"/>
      <c r="E1711" s="268"/>
      <c r="F1711" s="282"/>
    </row>
    <row r="1712" spans="1:6">
      <c r="A1712" s="239"/>
      <c r="B1712" s="250"/>
      <c r="C1712" s="239"/>
      <c r="D1712" s="239"/>
      <c r="E1712" s="268"/>
      <c r="F1712" s="282"/>
    </row>
    <row r="1713" spans="1:6">
      <c r="A1713" s="239"/>
      <c r="B1713" s="250"/>
      <c r="C1713" s="239"/>
      <c r="D1713" s="239"/>
      <c r="E1713" s="268"/>
      <c r="F1713" s="282"/>
    </row>
    <row r="1714" spans="1:6">
      <c r="A1714" s="239"/>
      <c r="B1714" s="250"/>
      <c r="C1714" s="239"/>
      <c r="D1714" s="239"/>
      <c r="E1714" s="268"/>
      <c r="F1714" s="282"/>
    </row>
    <row r="1715" spans="1:6">
      <c r="A1715" s="239"/>
      <c r="B1715" s="250"/>
      <c r="C1715" s="239"/>
      <c r="D1715" s="239"/>
      <c r="E1715" s="268"/>
      <c r="F1715" s="282"/>
    </row>
    <row r="1716" spans="1:6">
      <c r="A1716" s="239"/>
      <c r="B1716" s="250"/>
      <c r="C1716" s="239"/>
      <c r="D1716" s="239"/>
      <c r="E1716" s="268"/>
      <c r="F1716" s="282"/>
    </row>
    <row r="1717" spans="1:6">
      <c r="A1717" s="239"/>
      <c r="B1717" s="250"/>
      <c r="C1717" s="239"/>
      <c r="D1717" s="239"/>
      <c r="E1717" s="268"/>
      <c r="F1717" s="282"/>
    </row>
    <row r="1718" spans="1:6">
      <c r="A1718" s="239"/>
      <c r="B1718" s="250"/>
      <c r="C1718" s="239"/>
      <c r="D1718" s="239"/>
      <c r="E1718" s="268"/>
      <c r="F1718" s="282"/>
    </row>
    <row r="1719" spans="1:6">
      <c r="A1719" s="239"/>
      <c r="B1719" s="250"/>
      <c r="C1719" s="239"/>
      <c r="D1719" s="239"/>
      <c r="E1719" s="268"/>
      <c r="F1719" s="282"/>
    </row>
    <row r="1720" spans="1:6">
      <c r="A1720" s="239"/>
      <c r="B1720" s="250"/>
      <c r="C1720" s="239"/>
      <c r="D1720" s="239"/>
      <c r="E1720" s="268"/>
      <c r="F1720" s="282"/>
    </row>
    <row r="1721" spans="1:6">
      <c r="A1721" s="239"/>
      <c r="B1721" s="250"/>
      <c r="C1721" s="239"/>
      <c r="D1721" s="239"/>
      <c r="E1721" s="268"/>
      <c r="F1721" s="282"/>
    </row>
    <row r="1722" spans="1:6">
      <c r="A1722" s="239"/>
      <c r="B1722" s="250"/>
      <c r="C1722" s="239"/>
      <c r="D1722" s="239"/>
      <c r="E1722" s="268"/>
      <c r="F1722" s="282"/>
    </row>
    <row r="1723" spans="1:6">
      <c r="A1723" s="239"/>
      <c r="B1723" s="250"/>
      <c r="C1723" s="239"/>
      <c r="D1723" s="239"/>
      <c r="E1723" s="268"/>
      <c r="F1723" s="282"/>
    </row>
    <row r="1724" spans="1:6">
      <c r="A1724" s="239"/>
      <c r="B1724" s="250"/>
      <c r="C1724" s="239"/>
      <c r="D1724" s="239"/>
      <c r="E1724" s="268"/>
      <c r="F1724" s="282"/>
    </row>
    <row r="1725" spans="1:6">
      <c r="A1725" s="239"/>
      <c r="B1725" s="250"/>
      <c r="C1725" s="239"/>
      <c r="D1725" s="239"/>
      <c r="E1725" s="268"/>
      <c r="F1725" s="282"/>
    </row>
    <row r="1726" spans="1:6">
      <c r="A1726" s="239"/>
      <c r="B1726" s="250"/>
      <c r="C1726" s="239"/>
      <c r="D1726" s="239"/>
      <c r="E1726" s="268"/>
      <c r="F1726" s="282"/>
    </row>
    <row r="1727" spans="1:6">
      <c r="A1727" s="239"/>
      <c r="B1727" s="250"/>
      <c r="C1727" s="239"/>
      <c r="D1727" s="239"/>
      <c r="E1727" s="268"/>
      <c r="F1727" s="282"/>
    </row>
    <row r="1728" spans="1:6">
      <c r="A1728" s="239"/>
      <c r="B1728" s="250"/>
      <c r="C1728" s="239"/>
      <c r="D1728" s="239"/>
      <c r="E1728" s="268"/>
      <c r="F1728" s="282"/>
    </row>
    <row r="1729" spans="1:6">
      <c r="A1729" s="239"/>
      <c r="B1729" s="250"/>
      <c r="C1729" s="239"/>
      <c r="D1729" s="239"/>
      <c r="E1729" s="268"/>
      <c r="F1729" s="282"/>
    </row>
    <row r="1730" spans="1:6">
      <c r="A1730" s="239"/>
      <c r="B1730" s="250"/>
      <c r="C1730" s="239"/>
      <c r="D1730" s="239"/>
      <c r="E1730" s="268"/>
      <c r="F1730" s="282"/>
    </row>
    <row r="1731" spans="1:6">
      <c r="A1731" s="239"/>
      <c r="B1731" s="250"/>
      <c r="C1731" s="239"/>
      <c r="D1731" s="239"/>
      <c r="E1731" s="268"/>
      <c r="F1731" s="282"/>
    </row>
    <row r="1732" spans="1:6">
      <c r="A1732" s="239"/>
      <c r="B1732" s="250"/>
      <c r="C1732" s="239"/>
      <c r="D1732" s="239"/>
      <c r="E1732" s="268"/>
      <c r="F1732" s="282"/>
    </row>
    <row r="1733" spans="1:6">
      <c r="A1733" s="239"/>
      <c r="B1733" s="250"/>
      <c r="C1733" s="239"/>
      <c r="D1733" s="239"/>
      <c r="E1733" s="268"/>
      <c r="F1733" s="282"/>
    </row>
    <row r="1734" spans="1:6">
      <c r="A1734" s="239"/>
      <c r="B1734" s="250"/>
      <c r="C1734" s="239"/>
      <c r="D1734" s="239"/>
      <c r="E1734" s="268"/>
      <c r="F1734" s="282"/>
    </row>
    <row r="1735" spans="1:6">
      <c r="A1735" s="239"/>
      <c r="B1735" s="250"/>
      <c r="C1735" s="239"/>
      <c r="D1735" s="239"/>
      <c r="E1735" s="268"/>
      <c r="F1735" s="282"/>
    </row>
    <row r="1736" spans="1:6">
      <c r="A1736" s="239"/>
      <c r="B1736" s="250"/>
      <c r="C1736" s="239"/>
      <c r="D1736" s="239"/>
      <c r="E1736" s="268"/>
      <c r="F1736" s="282"/>
    </row>
    <row r="1737" spans="1:6">
      <c r="A1737" s="239"/>
      <c r="B1737" s="250"/>
      <c r="C1737" s="239"/>
      <c r="D1737" s="239"/>
      <c r="E1737" s="268"/>
      <c r="F1737" s="282"/>
    </row>
    <row r="1738" spans="1:6">
      <c r="A1738" s="239"/>
      <c r="B1738" s="250"/>
      <c r="C1738" s="239"/>
      <c r="D1738" s="239"/>
      <c r="E1738" s="268"/>
      <c r="F1738" s="282"/>
    </row>
    <row r="1739" spans="1:6">
      <c r="A1739" s="239"/>
      <c r="B1739" s="250"/>
      <c r="C1739" s="239"/>
      <c r="D1739" s="239"/>
      <c r="E1739" s="268"/>
      <c r="F1739" s="282"/>
    </row>
    <row r="1740" spans="1:6">
      <c r="A1740" s="239"/>
      <c r="B1740" s="250"/>
      <c r="C1740" s="239"/>
      <c r="D1740" s="239"/>
      <c r="E1740" s="268"/>
      <c r="F1740" s="282"/>
    </row>
    <row r="1741" spans="1:6">
      <c r="A1741" s="239"/>
      <c r="B1741" s="250"/>
      <c r="C1741" s="239"/>
      <c r="D1741" s="239"/>
      <c r="E1741" s="268"/>
      <c r="F1741" s="282"/>
    </row>
    <row r="1742" spans="1:6">
      <c r="A1742" s="239"/>
      <c r="B1742" s="250"/>
      <c r="C1742" s="239"/>
      <c r="D1742" s="239"/>
      <c r="E1742" s="268"/>
      <c r="F1742" s="282"/>
    </row>
    <row r="1743" spans="1:6">
      <c r="A1743" s="239"/>
      <c r="B1743" s="250"/>
      <c r="C1743" s="239"/>
      <c r="D1743" s="239"/>
      <c r="E1743" s="268"/>
      <c r="F1743" s="282"/>
    </row>
    <row r="1744" spans="1:6">
      <c r="A1744" s="239"/>
      <c r="B1744" s="250"/>
      <c r="C1744" s="239"/>
      <c r="D1744" s="239"/>
      <c r="E1744" s="268"/>
      <c r="F1744" s="282"/>
    </row>
    <row r="1745" spans="1:6">
      <c r="A1745" s="239"/>
      <c r="B1745" s="250"/>
      <c r="C1745" s="239"/>
      <c r="D1745" s="239"/>
      <c r="E1745" s="268"/>
      <c r="F1745" s="282"/>
    </row>
    <row r="1746" spans="1:6">
      <c r="A1746" s="239"/>
      <c r="B1746" s="250"/>
      <c r="C1746" s="239"/>
      <c r="D1746" s="239"/>
      <c r="E1746" s="268"/>
      <c r="F1746" s="282"/>
    </row>
    <row r="1747" spans="1:6">
      <c r="A1747" s="239"/>
      <c r="B1747" s="250"/>
      <c r="C1747" s="239"/>
      <c r="D1747" s="239"/>
      <c r="E1747" s="268"/>
      <c r="F1747" s="282"/>
    </row>
    <row r="1748" spans="1:6">
      <c r="A1748" s="239"/>
      <c r="B1748" s="250"/>
      <c r="C1748" s="239"/>
      <c r="D1748" s="239"/>
      <c r="E1748" s="268"/>
      <c r="F1748" s="282"/>
    </row>
    <row r="1749" spans="1:6">
      <c r="A1749" s="239"/>
      <c r="B1749" s="250"/>
      <c r="C1749" s="239"/>
      <c r="D1749" s="239"/>
      <c r="E1749" s="268"/>
      <c r="F1749" s="282"/>
    </row>
    <row r="1750" spans="1:6">
      <c r="A1750" s="239"/>
      <c r="B1750" s="250"/>
      <c r="C1750" s="239"/>
      <c r="D1750" s="239"/>
      <c r="E1750" s="268"/>
      <c r="F1750" s="282"/>
    </row>
    <row r="1751" spans="1:6">
      <c r="A1751" s="239"/>
      <c r="B1751" s="250"/>
      <c r="C1751" s="239"/>
      <c r="D1751" s="239"/>
      <c r="E1751" s="268"/>
      <c r="F1751" s="282"/>
    </row>
    <row r="1752" spans="1:6">
      <c r="A1752" s="239"/>
      <c r="B1752" s="250"/>
      <c r="C1752" s="239"/>
      <c r="D1752" s="239"/>
      <c r="E1752" s="268"/>
      <c r="F1752" s="282"/>
    </row>
    <row r="1753" spans="1:6">
      <c r="A1753" s="239"/>
      <c r="B1753" s="250"/>
      <c r="C1753" s="239"/>
      <c r="D1753" s="239"/>
      <c r="E1753" s="268"/>
      <c r="F1753" s="282"/>
    </row>
    <row r="1754" spans="1:6">
      <c r="A1754" s="239"/>
      <c r="B1754" s="250"/>
      <c r="C1754" s="239"/>
      <c r="D1754" s="239"/>
      <c r="E1754" s="268"/>
      <c r="F1754" s="282"/>
    </row>
    <row r="1755" spans="1:6">
      <c r="A1755" s="239"/>
      <c r="B1755" s="250"/>
      <c r="C1755" s="239"/>
      <c r="D1755" s="239"/>
      <c r="E1755" s="268"/>
      <c r="F1755" s="282"/>
    </row>
    <row r="1756" spans="1:6">
      <c r="A1756" s="239"/>
      <c r="B1756" s="250"/>
      <c r="C1756" s="239"/>
      <c r="D1756" s="239"/>
      <c r="E1756" s="268"/>
      <c r="F1756" s="282"/>
    </row>
    <row r="1757" spans="1:6">
      <c r="A1757" s="239"/>
      <c r="B1757" s="250"/>
      <c r="C1757" s="239"/>
      <c r="D1757" s="239"/>
      <c r="E1757" s="268"/>
      <c r="F1757" s="282"/>
    </row>
    <row r="1758" spans="1:6">
      <c r="A1758" s="239"/>
      <c r="B1758" s="250"/>
      <c r="C1758" s="239"/>
      <c r="D1758" s="239"/>
      <c r="E1758" s="268"/>
      <c r="F1758" s="282"/>
    </row>
    <row r="1759" spans="1:6">
      <c r="A1759" s="239"/>
      <c r="B1759" s="250"/>
      <c r="C1759" s="239"/>
      <c r="D1759" s="239"/>
      <c r="E1759" s="268"/>
      <c r="F1759" s="282"/>
    </row>
    <row r="1760" spans="1:6">
      <c r="A1760" s="239"/>
      <c r="B1760" s="250"/>
      <c r="C1760" s="239"/>
      <c r="D1760" s="239"/>
      <c r="E1760" s="268"/>
      <c r="F1760" s="282"/>
    </row>
    <row r="1761" spans="1:6">
      <c r="A1761" s="239"/>
      <c r="B1761" s="250"/>
      <c r="C1761" s="239"/>
      <c r="D1761" s="239"/>
      <c r="E1761" s="268"/>
      <c r="F1761" s="282"/>
    </row>
    <row r="1762" spans="1:6">
      <c r="A1762" s="239"/>
      <c r="B1762" s="250"/>
      <c r="C1762" s="239"/>
      <c r="D1762" s="239"/>
      <c r="E1762" s="268"/>
      <c r="F1762" s="282"/>
    </row>
    <row r="1763" spans="1:6">
      <c r="A1763" s="239"/>
      <c r="B1763" s="250"/>
      <c r="C1763" s="239"/>
      <c r="D1763" s="239"/>
      <c r="E1763" s="268"/>
      <c r="F1763" s="282"/>
    </row>
    <row r="1764" spans="1:6">
      <c r="A1764" s="239"/>
      <c r="B1764" s="250"/>
      <c r="C1764" s="239"/>
      <c r="D1764" s="239"/>
      <c r="E1764" s="268"/>
      <c r="F1764" s="282"/>
    </row>
    <row r="1765" spans="1:6">
      <c r="A1765" s="239"/>
      <c r="B1765" s="250"/>
      <c r="C1765" s="239"/>
      <c r="D1765" s="239"/>
      <c r="E1765" s="268"/>
      <c r="F1765" s="282"/>
    </row>
    <row r="1766" spans="1:6">
      <c r="A1766" s="239"/>
      <c r="B1766" s="250"/>
      <c r="C1766" s="239"/>
      <c r="D1766" s="239"/>
      <c r="E1766" s="268"/>
      <c r="F1766" s="282"/>
    </row>
    <row r="1767" spans="1:6">
      <c r="A1767" s="239"/>
      <c r="B1767" s="250"/>
      <c r="C1767" s="239"/>
      <c r="D1767" s="239"/>
      <c r="E1767" s="268"/>
      <c r="F1767" s="282"/>
    </row>
    <row r="1768" spans="1:6">
      <c r="A1768" s="239"/>
      <c r="B1768" s="250"/>
      <c r="C1768" s="239"/>
      <c r="D1768" s="239"/>
      <c r="E1768" s="268"/>
      <c r="F1768" s="282"/>
    </row>
    <row r="1769" spans="1:6">
      <c r="A1769" s="239"/>
      <c r="B1769" s="250"/>
      <c r="C1769" s="239"/>
      <c r="D1769" s="239"/>
      <c r="E1769" s="268"/>
      <c r="F1769" s="282"/>
    </row>
    <row r="1770" spans="1:6">
      <c r="A1770" s="239"/>
      <c r="B1770" s="250"/>
      <c r="C1770" s="239"/>
      <c r="D1770" s="239"/>
      <c r="E1770" s="268"/>
      <c r="F1770" s="282"/>
    </row>
    <row r="1771" spans="1:6">
      <c r="A1771" s="239"/>
      <c r="B1771" s="250"/>
      <c r="C1771" s="239"/>
      <c r="D1771" s="239"/>
      <c r="E1771" s="268"/>
      <c r="F1771" s="282"/>
    </row>
    <row r="1772" spans="1:6">
      <c r="A1772" s="239"/>
      <c r="B1772" s="250"/>
      <c r="C1772" s="239"/>
      <c r="D1772" s="239"/>
      <c r="E1772" s="268"/>
      <c r="F1772" s="282"/>
    </row>
    <row r="1773" spans="1:6">
      <c r="A1773" s="239"/>
      <c r="B1773" s="250"/>
      <c r="C1773" s="239"/>
      <c r="D1773" s="239"/>
      <c r="E1773" s="268"/>
      <c r="F1773" s="282"/>
    </row>
    <row r="1774" spans="1:6">
      <c r="A1774" s="239"/>
      <c r="B1774" s="250"/>
      <c r="C1774" s="239"/>
      <c r="D1774" s="239"/>
      <c r="E1774" s="268"/>
      <c r="F1774" s="282"/>
    </row>
    <row r="1775" spans="1:6">
      <c r="A1775" s="239"/>
      <c r="B1775" s="250"/>
      <c r="C1775" s="239"/>
      <c r="D1775" s="239"/>
      <c r="E1775" s="268"/>
      <c r="F1775" s="282"/>
    </row>
    <row r="1776" spans="1:6">
      <c r="A1776" s="239"/>
      <c r="B1776" s="250"/>
      <c r="C1776" s="239"/>
      <c r="D1776" s="239"/>
      <c r="E1776" s="268"/>
      <c r="F1776" s="282"/>
    </row>
    <row r="1777" spans="1:6">
      <c r="A1777" s="239"/>
      <c r="B1777" s="250"/>
      <c r="C1777" s="239"/>
      <c r="D1777" s="239"/>
      <c r="E1777" s="268"/>
      <c r="F1777" s="282"/>
    </row>
    <row r="1778" spans="1:6">
      <c r="A1778" s="239"/>
      <c r="B1778" s="250"/>
      <c r="C1778" s="239"/>
      <c r="D1778" s="239"/>
      <c r="E1778" s="268"/>
      <c r="F1778" s="282"/>
    </row>
    <row r="1779" spans="1:6">
      <c r="A1779" s="239"/>
      <c r="B1779" s="250"/>
      <c r="C1779" s="239"/>
      <c r="D1779" s="239"/>
      <c r="E1779" s="268"/>
      <c r="F1779" s="282"/>
    </row>
    <row r="1780" spans="1:6">
      <c r="A1780" s="239"/>
      <c r="B1780" s="250"/>
      <c r="C1780" s="239"/>
      <c r="D1780" s="239"/>
      <c r="E1780" s="268"/>
      <c r="F1780" s="282"/>
    </row>
    <row r="1781" spans="1:6">
      <c r="A1781" s="239"/>
      <c r="B1781" s="250"/>
      <c r="C1781" s="239"/>
      <c r="D1781" s="239"/>
      <c r="E1781" s="268"/>
      <c r="F1781" s="282"/>
    </row>
    <row r="1782" spans="1:6">
      <c r="A1782" s="239"/>
      <c r="B1782" s="250"/>
      <c r="C1782" s="239"/>
      <c r="D1782" s="239"/>
      <c r="E1782" s="268"/>
      <c r="F1782" s="282"/>
    </row>
    <row r="1783" spans="1:6">
      <c r="A1783" s="239"/>
      <c r="B1783" s="250"/>
      <c r="C1783" s="239"/>
      <c r="D1783" s="239"/>
      <c r="E1783" s="268"/>
      <c r="F1783" s="282"/>
    </row>
    <row r="1784" spans="1:6">
      <c r="A1784" s="239"/>
      <c r="B1784" s="250"/>
      <c r="C1784" s="239"/>
      <c r="D1784" s="239"/>
      <c r="E1784" s="268"/>
      <c r="F1784" s="282"/>
    </row>
    <row r="1785" spans="1:6">
      <c r="A1785" s="239"/>
      <c r="B1785" s="250"/>
      <c r="C1785" s="239"/>
      <c r="D1785" s="239"/>
      <c r="E1785" s="268"/>
      <c r="F1785" s="282"/>
    </row>
    <row r="1786" spans="1:6">
      <c r="A1786" s="239"/>
      <c r="B1786" s="250"/>
      <c r="C1786" s="239"/>
      <c r="D1786" s="239"/>
      <c r="E1786" s="268"/>
      <c r="F1786" s="282"/>
    </row>
    <row r="1787" spans="1:6">
      <c r="A1787" s="239"/>
      <c r="B1787" s="250"/>
      <c r="C1787" s="239"/>
      <c r="D1787" s="239"/>
      <c r="E1787" s="268"/>
      <c r="F1787" s="282"/>
    </row>
    <row r="1788" spans="1:6">
      <c r="A1788" s="239"/>
      <c r="B1788" s="250"/>
      <c r="C1788" s="239"/>
      <c r="D1788" s="239"/>
      <c r="E1788" s="268"/>
      <c r="F1788" s="282"/>
    </row>
    <row r="1789" spans="1:6">
      <c r="A1789" s="239"/>
      <c r="B1789" s="250"/>
      <c r="C1789" s="239"/>
      <c r="D1789" s="239"/>
      <c r="E1789" s="268"/>
      <c r="F1789" s="282"/>
    </row>
    <row r="1790" spans="1:6">
      <c r="A1790" s="239"/>
      <c r="B1790" s="250"/>
      <c r="C1790" s="239"/>
      <c r="D1790" s="239"/>
      <c r="E1790" s="268"/>
      <c r="F1790" s="282"/>
    </row>
    <row r="1791" spans="1:6">
      <c r="A1791" s="239"/>
      <c r="B1791" s="250"/>
      <c r="C1791" s="239"/>
      <c r="D1791" s="239"/>
      <c r="E1791" s="268"/>
      <c r="F1791" s="282"/>
    </row>
    <row r="1792" spans="1:6">
      <c r="A1792" s="239"/>
      <c r="B1792" s="250"/>
      <c r="C1792" s="239"/>
      <c r="D1792" s="239"/>
      <c r="E1792" s="268"/>
      <c r="F1792" s="282"/>
    </row>
    <row r="1793" spans="1:6">
      <c r="A1793" s="239"/>
      <c r="B1793" s="250"/>
      <c r="C1793" s="239"/>
      <c r="D1793" s="239"/>
      <c r="E1793" s="268"/>
      <c r="F1793" s="282"/>
    </row>
    <row r="1794" spans="1:6">
      <c r="A1794" s="239"/>
      <c r="B1794" s="250"/>
      <c r="C1794" s="239"/>
      <c r="D1794" s="239"/>
      <c r="E1794" s="268"/>
      <c r="F1794" s="282"/>
    </row>
    <row r="1795" spans="1:6">
      <c r="A1795" s="239"/>
      <c r="B1795" s="250"/>
      <c r="C1795" s="239"/>
      <c r="D1795" s="239"/>
      <c r="E1795" s="268"/>
      <c r="F1795" s="282"/>
    </row>
    <row r="1796" spans="1:6">
      <c r="A1796" s="239"/>
      <c r="B1796" s="250"/>
      <c r="C1796" s="239"/>
      <c r="D1796" s="239"/>
      <c r="E1796" s="268"/>
      <c r="F1796" s="282"/>
    </row>
    <row r="1797" spans="1:6">
      <c r="A1797" s="239"/>
      <c r="B1797" s="250"/>
      <c r="C1797" s="239"/>
      <c r="D1797" s="239"/>
      <c r="E1797" s="268"/>
      <c r="F1797" s="282"/>
    </row>
    <row r="1798" spans="1:6">
      <c r="A1798" s="239"/>
      <c r="B1798" s="250"/>
      <c r="C1798" s="239"/>
      <c r="D1798" s="239"/>
      <c r="E1798" s="268"/>
      <c r="F1798" s="282"/>
    </row>
    <row r="1799" spans="1:6">
      <c r="A1799" s="239"/>
      <c r="B1799" s="250"/>
      <c r="C1799" s="239"/>
      <c r="D1799" s="239"/>
      <c r="E1799" s="268"/>
      <c r="F1799" s="282"/>
    </row>
    <row r="1800" spans="1:6">
      <c r="A1800" s="239"/>
      <c r="B1800" s="250"/>
      <c r="C1800" s="239"/>
      <c r="D1800" s="239"/>
      <c r="E1800" s="268"/>
      <c r="F1800" s="282"/>
    </row>
    <row r="1801" spans="1:6">
      <c r="A1801" s="239"/>
      <c r="B1801" s="250"/>
      <c r="C1801" s="239"/>
      <c r="D1801" s="239"/>
      <c r="E1801" s="268"/>
      <c r="F1801" s="282"/>
    </row>
    <row r="1802" spans="1:6">
      <c r="A1802" s="239"/>
      <c r="B1802" s="250"/>
      <c r="C1802" s="239"/>
      <c r="D1802" s="239"/>
      <c r="E1802" s="268"/>
      <c r="F1802" s="282"/>
    </row>
    <row r="1803" spans="1:6">
      <c r="A1803" s="239"/>
      <c r="B1803" s="250"/>
      <c r="C1803" s="239"/>
      <c r="D1803" s="239"/>
      <c r="E1803" s="268"/>
      <c r="F1803" s="282"/>
    </row>
    <row r="1804" spans="1:6">
      <c r="A1804" s="239"/>
      <c r="B1804" s="250"/>
      <c r="C1804" s="239"/>
      <c r="D1804" s="239"/>
      <c r="E1804" s="268"/>
      <c r="F1804" s="282"/>
    </row>
    <row r="1805" spans="1:6">
      <c r="A1805" s="239"/>
      <c r="B1805" s="250"/>
      <c r="C1805" s="239"/>
      <c r="D1805" s="239"/>
      <c r="E1805" s="268"/>
      <c r="F1805" s="282"/>
    </row>
    <row r="1806" spans="1:6">
      <c r="A1806" s="239"/>
      <c r="B1806" s="250"/>
      <c r="C1806" s="239"/>
      <c r="D1806" s="239"/>
      <c r="E1806" s="268"/>
      <c r="F1806" s="282"/>
    </row>
    <row r="1807" spans="1:6">
      <c r="A1807" s="239"/>
      <c r="B1807" s="250"/>
      <c r="C1807" s="239"/>
      <c r="D1807" s="239"/>
      <c r="E1807" s="268"/>
      <c r="F1807" s="282"/>
    </row>
    <row r="1808" spans="1:6">
      <c r="A1808" s="239"/>
      <c r="B1808" s="250"/>
      <c r="C1808" s="239"/>
      <c r="D1808" s="239"/>
      <c r="E1808" s="268"/>
      <c r="F1808" s="282"/>
    </row>
    <row r="1809" spans="1:6">
      <c r="A1809" s="239"/>
      <c r="B1809" s="250"/>
      <c r="C1809" s="239"/>
      <c r="D1809" s="239"/>
      <c r="E1809" s="268"/>
      <c r="F1809" s="282"/>
    </row>
    <row r="1810" spans="1:6">
      <c r="A1810" s="239"/>
      <c r="B1810" s="250"/>
      <c r="C1810" s="239"/>
      <c r="D1810" s="239"/>
      <c r="E1810" s="268"/>
      <c r="F1810" s="282"/>
    </row>
    <row r="1811" spans="1:6">
      <c r="A1811" s="239"/>
      <c r="B1811" s="250"/>
      <c r="C1811" s="239"/>
      <c r="D1811" s="239"/>
      <c r="E1811" s="268"/>
      <c r="F1811" s="282"/>
    </row>
    <row r="1812" spans="1:6">
      <c r="A1812" s="239"/>
      <c r="B1812" s="250"/>
      <c r="C1812" s="239"/>
      <c r="D1812" s="239"/>
      <c r="E1812" s="268"/>
      <c r="F1812" s="282"/>
    </row>
    <row r="1813" spans="1:6">
      <c r="A1813" s="239"/>
      <c r="B1813" s="250"/>
      <c r="C1813" s="239"/>
      <c r="D1813" s="239"/>
      <c r="E1813" s="268"/>
      <c r="F1813" s="282"/>
    </row>
    <row r="1814" spans="1:6">
      <c r="A1814" s="239"/>
      <c r="B1814" s="250"/>
      <c r="C1814" s="239"/>
      <c r="D1814" s="239"/>
      <c r="E1814" s="268"/>
      <c r="F1814" s="282"/>
    </row>
    <row r="1815" spans="1:6">
      <c r="A1815" s="239"/>
      <c r="B1815" s="250"/>
      <c r="C1815" s="239"/>
      <c r="D1815" s="239"/>
      <c r="E1815" s="268"/>
      <c r="F1815" s="282"/>
    </row>
    <row r="1816" spans="1:6">
      <c r="A1816" s="239"/>
      <c r="B1816" s="250"/>
      <c r="C1816" s="239"/>
      <c r="D1816" s="239"/>
      <c r="E1816" s="268"/>
      <c r="F1816" s="282"/>
    </row>
    <row r="1817" spans="1:6">
      <c r="A1817" s="239"/>
      <c r="B1817" s="250"/>
      <c r="C1817" s="239"/>
      <c r="D1817" s="239"/>
      <c r="E1817" s="268"/>
      <c r="F1817" s="282"/>
    </row>
    <row r="1818" spans="1:6">
      <c r="A1818" s="239"/>
      <c r="B1818" s="250"/>
      <c r="C1818" s="239"/>
      <c r="D1818" s="239"/>
      <c r="E1818" s="268"/>
      <c r="F1818" s="282"/>
    </row>
    <row r="1819" spans="1:6">
      <c r="A1819" s="239"/>
      <c r="B1819" s="250"/>
      <c r="C1819" s="239"/>
      <c r="D1819" s="239"/>
      <c r="E1819" s="268"/>
      <c r="F1819" s="282"/>
    </row>
    <row r="1820" spans="1:6">
      <c r="A1820" s="239"/>
      <c r="B1820" s="250"/>
      <c r="C1820" s="239"/>
      <c r="D1820" s="239"/>
      <c r="E1820" s="268"/>
      <c r="F1820" s="282"/>
    </row>
    <row r="1821" spans="1:6">
      <c r="A1821" s="239"/>
      <c r="B1821" s="250"/>
      <c r="C1821" s="239"/>
      <c r="D1821" s="239"/>
      <c r="E1821" s="268"/>
      <c r="F1821" s="282"/>
    </row>
    <row r="1822" spans="1:6">
      <c r="A1822" s="239"/>
      <c r="B1822" s="250"/>
      <c r="C1822" s="239"/>
      <c r="D1822" s="239"/>
      <c r="E1822" s="268"/>
      <c r="F1822" s="282"/>
    </row>
    <row r="1823" spans="1:6">
      <c r="A1823" s="239"/>
      <c r="B1823" s="250"/>
      <c r="C1823" s="239"/>
      <c r="D1823" s="239"/>
      <c r="E1823" s="268"/>
      <c r="F1823" s="282"/>
    </row>
    <row r="1824" spans="1:6">
      <c r="A1824" s="239"/>
      <c r="B1824" s="250"/>
      <c r="C1824" s="239"/>
      <c r="D1824" s="239"/>
      <c r="E1824" s="268"/>
      <c r="F1824" s="282"/>
    </row>
    <row r="1825" spans="1:6">
      <c r="A1825" s="239"/>
      <c r="B1825" s="250"/>
      <c r="C1825" s="239"/>
      <c r="D1825" s="239"/>
      <c r="E1825" s="268"/>
      <c r="F1825" s="282"/>
    </row>
    <row r="1826" spans="1:6">
      <c r="A1826" s="239"/>
      <c r="B1826" s="250"/>
      <c r="C1826" s="239"/>
      <c r="D1826" s="239"/>
      <c r="E1826" s="268"/>
      <c r="F1826" s="282"/>
    </row>
    <row r="1827" spans="1:6">
      <c r="A1827" s="239"/>
      <c r="B1827" s="250"/>
      <c r="C1827" s="239"/>
      <c r="D1827" s="239"/>
      <c r="E1827" s="268"/>
      <c r="F1827" s="282"/>
    </row>
    <row r="1828" spans="1:6">
      <c r="A1828" s="239"/>
      <c r="B1828" s="250"/>
      <c r="C1828" s="239"/>
      <c r="D1828" s="239"/>
      <c r="E1828" s="268"/>
      <c r="F1828" s="282"/>
    </row>
    <row r="1829" spans="1:6">
      <c r="A1829" s="239"/>
      <c r="B1829" s="250"/>
      <c r="C1829" s="239"/>
      <c r="D1829" s="239"/>
      <c r="E1829" s="268"/>
      <c r="F1829" s="282"/>
    </row>
    <row r="1830" spans="1:6">
      <c r="A1830" s="239"/>
      <c r="B1830" s="250"/>
      <c r="C1830" s="239"/>
      <c r="D1830" s="239"/>
      <c r="E1830" s="268"/>
      <c r="F1830" s="282"/>
    </row>
    <row r="1831" spans="1:6">
      <c r="A1831" s="239"/>
      <c r="B1831" s="250"/>
      <c r="C1831" s="239"/>
      <c r="D1831" s="239"/>
      <c r="E1831" s="268"/>
      <c r="F1831" s="282"/>
    </row>
    <row r="1832" spans="1:6">
      <c r="A1832" s="239"/>
      <c r="B1832" s="250"/>
      <c r="C1832" s="239"/>
      <c r="D1832" s="239"/>
      <c r="E1832" s="268"/>
      <c r="F1832" s="282"/>
    </row>
    <row r="1833" spans="1:6">
      <c r="A1833" s="239"/>
      <c r="B1833" s="250"/>
      <c r="C1833" s="239"/>
      <c r="D1833" s="239"/>
      <c r="E1833" s="268"/>
      <c r="F1833" s="282"/>
    </row>
    <row r="1834" spans="1:6">
      <c r="A1834" s="239"/>
      <c r="B1834" s="250"/>
      <c r="C1834" s="239"/>
      <c r="D1834" s="239"/>
      <c r="E1834" s="268"/>
      <c r="F1834" s="282"/>
    </row>
    <row r="1835" spans="1:6">
      <c r="A1835" s="239"/>
      <c r="B1835" s="250"/>
      <c r="C1835" s="239"/>
      <c r="D1835" s="239"/>
      <c r="E1835" s="268"/>
      <c r="F1835" s="282"/>
    </row>
    <row r="1836" spans="1:6">
      <c r="A1836" s="239"/>
      <c r="B1836" s="250"/>
      <c r="C1836" s="239"/>
      <c r="D1836" s="239"/>
      <c r="E1836" s="268"/>
      <c r="F1836" s="282"/>
    </row>
    <row r="1837" spans="1:6">
      <c r="A1837" s="239"/>
      <c r="B1837" s="250"/>
      <c r="C1837" s="239"/>
      <c r="D1837" s="239"/>
      <c r="E1837" s="268"/>
      <c r="F1837" s="282"/>
    </row>
    <row r="1838" spans="1:6">
      <c r="A1838" s="239"/>
      <c r="B1838" s="250"/>
      <c r="C1838" s="239"/>
      <c r="D1838" s="239"/>
      <c r="E1838" s="268"/>
      <c r="F1838" s="282"/>
    </row>
    <row r="1839" spans="1:6">
      <c r="A1839" s="239"/>
      <c r="B1839" s="250"/>
      <c r="C1839" s="239"/>
      <c r="D1839" s="239"/>
      <c r="E1839" s="268"/>
      <c r="F1839" s="282"/>
    </row>
    <row r="1840" spans="1:6">
      <c r="A1840" s="239"/>
      <c r="B1840" s="250"/>
      <c r="C1840" s="239"/>
      <c r="D1840" s="239"/>
      <c r="E1840" s="268"/>
      <c r="F1840" s="282"/>
    </row>
    <row r="1841" spans="1:6">
      <c r="A1841" s="239"/>
      <c r="B1841" s="250"/>
      <c r="C1841" s="239"/>
      <c r="D1841" s="239"/>
      <c r="E1841" s="268"/>
      <c r="F1841" s="282"/>
    </row>
    <row r="1842" spans="1:6">
      <c r="A1842" s="239"/>
      <c r="B1842" s="250"/>
      <c r="C1842" s="239"/>
      <c r="D1842" s="239"/>
      <c r="E1842" s="268"/>
      <c r="F1842" s="282"/>
    </row>
    <row r="1843" spans="1:6">
      <c r="A1843" s="239"/>
      <c r="B1843" s="250"/>
      <c r="C1843" s="239"/>
      <c r="D1843" s="239"/>
      <c r="E1843" s="268"/>
      <c r="F1843" s="282"/>
    </row>
    <row r="1844" spans="1:6">
      <c r="A1844" s="239"/>
      <c r="B1844" s="250"/>
      <c r="C1844" s="239"/>
      <c r="D1844" s="239"/>
      <c r="E1844" s="268"/>
      <c r="F1844" s="282"/>
    </row>
    <row r="1845" spans="1:6">
      <c r="A1845" s="239"/>
      <c r="B1845" s="250"/>
      <c r="C1845" s="239"/>
      <c r="D1845" s="239"/>
      <c r="E1845" s="268"/>
      <c r="F1845" s="282"/>
    </row>
    <row r="1846" spans="1:6">
      <c r="A1846" s="239"/>
      <c r="B1846" s="250"/>
      <c r="C1846" s="239"/>
      <c r="D1846" s="239"/>
      <c r="E1846" s="268"/>
      <c r="F1846" s="282"/>
    </row>
    <row r="1847" spans="1:6">
      <c r="A1847" s="239"/>
      <c r="B1847" s="250"/>
      <c r="C1847" s="239"/>
      <c r="D1847" s="239"/>
      <c r="E1847" s="268"/>
      <c r="F1847" s="282"/>
    </row>
    <row r="1848" spans="1:6">
      <c r="A1848" s="239"/>
      <c r="B1848" s="250"/>
      <c r="C1848" s="239"/>
      <c r="D1848" s="239"/>
      <c r="E1848" s="268"/>
      <c r="F1848" s="282"/>
    </row>
    <row r="1849" spans="1:6">
      <c r="A1849" s="239"/>
      <c r="B1849" s="250"/>
      <c r="C1849" s="239"/>
      <c r="D1849" s="239"/>
      <c r="E1849" s="268"/>
      <c r="F1849" s="282"/>
    </row>
    <row r="1850" spans="1:6">
      <c r="A1850" s="239"/>
      <c r="B1850" s="250"/>
      <c r="C1850" s="239"/>
      <c r="D1850" s="239"/>
      <c r="E1850" s="268"/>
      <c r="F1850" s="282"/>
    </row>
    <row r="1851" spans="1:6">
      <c r="A1851" s="239"/>
      <c r="B1851" s="250"/>
      <c r="C1851" s="239"/>
      <c r="D1851" s="239"/>
      <c r="E1851" s="268"/>
      <c r="F1851" s="282"/>
    </row>
    <row r="1852" spans="1:6">
      <c r="A1852" s="239"/>
      <c r="B1852" s="250"/>
      <c r="C1852" s="239"/>
      <c r="D1852" s="239"/>
      <c r="E1852" s="268"/>
      <c r="F1852" s="282"/>
    </row>
    <row r="1853" spans="1:6">
      <c r="A1853" s="239"/>
      <c r="B1853" s="250"/>
      <c r="C1853" s="239"/>
      <c r="D1853" s="239"/>
      <c r="E1853" s="268"/>
      <c r="F1853" s="282"/>
    </row>
    <row r="1854" spans="1:6">
      <c r="A1854" s="239"/>
      <c r="B1854" s="250"/>
      <c r="C1854" s="239"/>
      <c r="D1854" s="239"/>
      <c r="E1854" s="268"/>
      <c r="F1854" s="282"/>
    </row>
    <row r="1855" spans="1:6">
      <c r="A1855" s="239"/>
      <c r="B1855" s="250"/>
      <c r="C1855" s="239"/>
      <c r="D1855" s="239"/>
      <c r="E1855" s="268"/>
      <c r="F1855" s="282"/>
    </row>
    <row r="1856" spans="1:6">
      <c r="A1856" s="239"/>
      <c r="B1856" s="250"/>
      <c r="C1856" s="239"/>
      <c r="D1856" s="239"/>
      <c r="E1856" s="268"/>
      <c r="F1856" s="282"/>
    </row>
    <row r="1857" spans="1:6">
      <c r="A1857" s="239"/>
      <c r="B1857" s="250"/>
      <c r="C1857" s="239"/>
      <c r="D1857" s="239"/>
      <c r="E1857" s="268"/>
      <c r="F1857" s="282"/>
    </row>
    <row r="1858" spans="1:6">
      <c r="A1858" s="239"/>
      <c r="B1858" s="250"/>
      <c r="C1858" s="239"/>
      <c r="D1858" s="239"/>
      <c r="E1858" s="268"/>
      <c r="F1858" s="282"/>
    </row>
    <row r="1859" spans="1:6">
      <c r="A1859" s="239"/>
      <c r="B1859" s="250"/>
      <c r="C1859" s="239"/>
      <c r="D1859" s="239"/>
      <c r="E1859" s="268"/>
      <c r="F1859" s="282"/>
    </row>
    <row r="1860" spans="1:6">
      <c r="A1860" s="239"/>
      <c r="B1860" s="250"/>
      <c r="C1860" s="239"/>
      <c r="D1860" s="239"/>
      <c r="E1860" s="268"/>
      <c r="F1860" s="282"/>
    </row>
    <row r="1861" spans="1:6">
      <c r="A1861" s="239"/>
      <c r="B1861" s="250"/>
      <c r="C1861" s="239"/>
      <c r="D1861" s="239"/>
      <c r="E1861" s="268"/>
      <c r="F1861" s="282"/>
    </row>
    <row r="1862" spans="1:6">
      <c r="A1862" s="239"/>
      <c r="B1862" s="250"/>
      <c r="C1862" s="239"/>
      <c r="D1862" s="239"/>
      <c r="E1862" s="268"/>
      <c r="F1862" s="282"/>
    </row>
    <row r="1863" spans="1:6">
      <c r="A1863" s="239"/>
      <c r="B1863" s="250"/>
      <c r="C1863" s="239"/>
      <c r="D1863" s="239"/>
      <c r="E1863" s="268"/>
      <c r="F1863" s="282"/>
    </row>
    <row r="1864" spans="1:6">
      <c r="A1864" s="239"/>
      <c r="B1864" s="250"/>
      <c r="C1864" s="239"/>
      <c r="D1864" s="239"/>
      <c r="E1864" s="268"/>
      <c r="F1864" s="282"/>
    </row>
    <row r="1865" spans="1:6">
      <c r="A1865" s="239"/>
      <c r="B1865" s="250"/>
      <c r="C1865" s="239"/>
      <c r="D1865" s="239"/>
      <c r="E1865" s="268"/>
      <c r="F1865" s="282"/>
    </row>
    <row r="1866" spans="1:6">
      <c r="A1866" s="239"/>
      <c r="B1866" s="250"/>
      <c r="C1866" s="239"/>
      <c r="D1866" s="239"/>
      <c r="E1866" s="268"/>
      <c r="F1866" s="282"/>
    </row>
    <row r="1867" spans="1:6">
      <c r="A1867" s="239"/>
      <c r="B1867" s="250"/>
      <c r="C1867" s="239"/>
      <c r="D1867" s="239"/>
      <c r="E1867" s="268"/>
      <c r="F1867" s="282"/>
    </row>
    <row r="1868" spans="1:6">
      <c r="A1868" s="239"/>
      <c r="B1868" s="250"/>
      <c r="C1868" s="239"/>
      <c r="D1868" s="239"/>
      <c r="E1868" s="268"/>
      <c r="F1868" s="282"/>
    </row>
    <row r="1869" spans="1:6">
      <c r="A1869" s="239"/>
      <c r="B1869" s="250"/>
      <c r="C1869" s="239"/>
      <c r="D1869" s="239"/>
      <c r="E1869" s="268"/>
      <c r="F1869" s="282"/>
    </row>
    <row r="1870" spans="1:6">
      <c r="A1870" s="239"/>
      <c r="B1870" s="250"/>
      <c r="C1870" s="239"/>
      <c r="D1870" s="239"/>
      <c r="E1870" s="268"/>
      <c r="F1870" s="282"/>
    </row>
    <row r="1871" spans="1:6">
      <c r="A1871" s="239"/>
      <c r="B1871" s="250"/>
      <c r="C1871" s="239"/>
      <c r="D1871" s="239"/>
      <c r="E1871" s="268"/>
      <c r="F1871" s="282"/>
    </row>
    <row r="1872" spans="1:6">
      <c r="A1872" s="239"/>
      <c r="B1872" s="250"/>
      <c r="C1872" s="239"/>
      <c r="D1872" s="239"/>
      <c r="E1872" s="268"/>
      <c r="F1872" s="282"/>
    </row>
    <row r="1873" spans="1:6">
      <c r="A1873" s="239"/>
      <c r="B1873" s="250"/>
      <c r="C1873" s="239"/>
      <c r="D1873" s="239"/>
      <c r="E1873" s="268"/>
      <c r="F1873" s="282"/>
    </row>
    <row r="1874" spans="1:6">
      <c r="A1874" s="239"/>
      <c r="B1874" s="250"/>
      <c r="C1874" s="239"/>
      <c r="D1874" s="239"/>
      <c r="E1874" s="268"/>
      <c r="F1874" s="282"/>
    </row>
    <row r="1875" spans="1:6">
      <c r="A1875" s="239"/>
      <c r="B1875" s="250"/>
      <c r="C1875" s="239"/>
      <c r="D1875" s="239"/>
      <c r="E1875" s="268"/>
      <c r="F1875" s="282"/>
    </row>
    <row r="1876" spans="1:6">
      <c r="A1876" s="239"/>
      <c r="B1876" s="250"/>
      <c r="C1876" s="239"/>
      <c r="D1876" s="239"/>
      <c r="E1876" s="268"/>
      <c r="F1876" s="282"/>
    </row>
    <row r="1877" spans="1:6">
      <c r="A1877" s="239"/>
      <c r="B1877" s="250"/>
      <c r="C1877" s="239"/>
      <c r="D1877" s="239"/>
      <c r="E1877" s="268"/>
      <c r="F1877" s="282"/>
    </row>
    <row r="1878" spans="1:6">
      <c r="A1878" s="239"/>
      <c r="B1878" s="250"/>
      <c r="C1878" s="239"/>
      <c r="D1878" s="239"/>
      <c r="E1878" s="268"/>
      <c r="F1878" s="282"/>
    </row>
    <row r="1879" spans="1:6">
      <c r="A1879" s="239"/>
      <c r="B1879" s="250"/>
      <c r="C1879" s="239"/>
      <c r="D1879" s="239"/>
      <c r="E1879" s="268"/>
      <c r="F1879" s="282"/>
    </row>
    <row r="1880" spans="1:6">
      <c r="A1880" s="239"/>
      <c r="B1880" s="250"/>
      <c r="C1880" s="239"/>
      <c r="D1880" s="239"/>
      <c r="E1880" s="268"/>
      <c r="F1880" s="282"/>
    </row>
    <row r="1881" spans="1:6">
      <c r="A1881" s="239"/>
      <c r="B1881" s="250"/>
      <c r="C1881" s="239"/>
      <c r="D1881" s="239"/>
      <c r="E1881" s="268"/>
      <c r="F1881" s="282"/>
    </row>
    <row r="1882" spans="1:6">
      <c r="A1882" s="239"/>
      <c r="B1882" s="250"/>
      <c r="C1882" s="239"/>
      <c r="D1882" s="239"/>
      <c r="E1882" s="268"/>
      <c r="F1882" s="282"/>
    </row>
    <row r="1883" spans="1:6">
      <c r="A1883" s="239"/>
      <c r="B1883" s="250"/>
      <c r="C1883" s="239"/>
      <c r="D1883" s="239"/>
      <c r="E1883" s="268"/>
      <c r="F1883" s="282"/>
    </row>
    <row r="1884" spans="1:6">
      <c r="A1884" s="239"/>
      <c r="B1884" s="250"/>
      <c r="C1884" s="239"/>
      <c r="D1884" s="239"/>
      <c r="E1884" s="268"/>
      <c r="F1884" s="282"/>
    </row>
    <row r="1885" spans="1:6">
      <c r="A1885" s="239"/>
      <c r="B1885" s="250"/>
      <c r="C1885" s="239"/>
      <c r="D1885" s="239"/>
      <c r="E1885" s="268"/>
      <c r="F1885" s="282"/>
    </row>
    <row r="1886" spans="1:6">
      <c r="A1886" s="239"/>
      <c r="B1886" s="250"/>
      <c r="C1886" s="239"/>
      <c r="D1886" s="239"/>
      <c r="E1886" s="268"/>
      <c r="F1886" s="282"/>
    </row>
    <row r="1887" spans="1:6">
      <c r="A1887" s="239"/>
      <c r="B1887" s="250"/>
      <c r="C1887" s="239"/>
      <c r="D1887" s="239"/>
      <c r="E1887" s="268"/>
      <c r="F1887" s="282"/>
    </row>
    <row r="1888" spans="1:6">
      <c r="A1888" s="239"/>
      <c r="B1888" s="250"/>
      <c r="C1888" s="239"/>
      <c r="D1888" s="239"/>
      <c r="E1888" s="268"/>
      <c r="F1888" s="282"/>
    </row>
    <row r="1889" spans="1:6">
      <c r="A1889" s="239"/>
      <c r="B1889" s="250"/>
      <c r="C1889" s="239"/>
      <c r="D1889" s="239"/>
      <c r="E1889" s="268"/>
      <c r="F1889" s="282"/>
    </row>
    <row r="1890" spans="1:6">
      <c r="A1890" s="239"/>
      <c r="B1890" s="250"/>
      <c r="C1890" s="239"/>
      <c r="D1890" s="239"/>
      <c r="E1890" s="268"/>
      <c r="F1890" s="282"/>
    </row>
    <row r="1891" spans="1:6">
      <c r="A1891" s="239"/>
      <c r="B1891" s="250"/>
      <c r="C1891" s="239"/>
      <c r="D1891" s="239"/>
      <c r="E1891" s="268"/>
      <c r="F1891" s="282"/>
    </row>
    <row r="1892" spans="1:6">
      <c r="A1892" s="239"/>
      <c r="B1892" s="250"/>
      <c r="C1892" s="239"/>
      <c r="D1892" s="239"/>
      <c r="E1892" s="268"/>
      <c r="F1892" s="282"/>
    </row>
    <row r="1893" spans="1:6">
      <c r="A1893" s="239"/>
      <c r="B1893" s="250"/>
      <c r="C1893" s="239"/>
      <c r="D1893" s="239"/>
      <c r="E1893" s="268"/>
      <c r="F1893" s="282"/>
    </row>
    <row r="1894" spans="1:6">
      <c r="A1894" s="239"/>
      <c r="B1894" s="250"/>
      <c r="C1894" s="239"/>
      <c r="D1894" s="239"/>
      <c r="E1894" s="268"/>
      <c r="F1894" s="282"/>
    </row>
    <row r="1895" spans="1:6">
      <c r="A1895" s="239"/>
      <c r="B1895" s="250"/>
      <c r="C1895" s="239"/>
      <c r="D1895" s="239"/>
      <c r="E1895" s="268"/>
      <c r="F1895" s="282"/>
    </row>
    <row r="1896" spans="1:6">
      <c r="A1896" s="239"/>
      <c r="B1896" s="250"/>
      <c r="C1896" s="239"/>
      <c r="D1896" s="239"/>
      <c r="E1896" s="268"/>
      <c r="F1896" s="282"/>
    </row>
    <row r="1897" spans="1:6">
      <c r="A1897" s="239"/>
      <c r="B1897" s="250"/>
      <c r="C1897" s="239"/>
      <c r="D1897" s="239"/>
      <c r="E1897" s="268"/>
      <c r="F1897" s="282"/>
    </row>
    <row r="1898" spans="1:6">
      <c r="A1898" s="239"/>
      <c r="B1898" s="250"/>
      <c r="C1898" s="239"/>
      <c r="D1898" s="239"/>
      <c r="E1898" s="268"/>
      <c r="F1898" s="282"/>
    </row>
    <row r="1899" spans="1:6">
      <c r="A1899" s="239"/>
      <c r="B1899" s="250"/>
      <c r="C1899" s="239"/>
      <c r="D1899" s="239"/>
      <c r="E1899" s="268"/>
      <c r="F1899" s="282"/>
    </row>
    <row r="1900" spans="1:6">
      <c r="A1900" s="239"/>
      <c r="B1900" s="250"/>
      <c r="C1900" s="239"/>
      <c r="D1900" s="239"/>
      <c r="E1900" s="268"/>
      <c r="F1900" s="282"/>
    </row>
    <row r="1901" spans="1:6">
      <c r="A1901" s="239"/>
      <c r="B1901" s="250"/>
      <c r="C1901" s="239"/>
      <c r="D1901" s="239"/>
      <c r="E1901" s="268"/>
      <c r="F1901" s="282"/>
    </row>
    <row r="1902" spans="1:6">
      <c r="A1902" s="239"/>
      <c r="B1902" s="250"/>
      <c r="C1902" s="239"/>
      <c r="D1902" s="239"/>
      <c r="E1902" s="268"/>
      <c r="F1902" s="282"/>
    </row>
    <row r="1903" spans="1:6">
      <c r="A1903" s="239"/>
      <c r="B1903" s="250"/>
      <c r="C1903" s="239"/>
      <c r="D1903" s="239"/>
      <c r="E1903" s="268"/>
      <c r="F1903" s="282"/>
    </row>
    <row r="1904" spans="1:6">
      <c r="A1904" s="239"/>
      <c r="B1904" s="250"/>
      <c r="C1904" s="239"/>
      <c r="D1904" s="239"/>
      <c r="E1904" s="268"/>
      <c r="F1904" s="282"/>
    </row>
    <row r="1905" spans="1:6">
      <c r="A1905" s="239"/>
      <c r="B1905" s="250"/>
      <c r="C1905" s="239"/>
      <c r="D1905" s="239"/>
      <c r="E1905" s="268"/>
      <c r="F1905" s="282"/>
    </row>
    <row r="1906" spans="1:6">
      <c r="A1906" s="239"/>
      <c r="B1906" s="250"/>
      <c r="C1906" s="239"/>
      <c r="D1906" s="239"/>
      <c r="E1906" s="268"/>
      <c r="F1906" s="282"/>
    </row>
    <row r="1907" spans="1:6">
      <c r="A1907" s="239"/>
      <c r="B1907" s="250"/>
      <c r="C1907" s="239"/>
      <c r="D1907" s="239"/>
      <c r="E1907" s="268"/>
      <c r="F1907" s="282"/>
    </row>
    <row r="1908" spans="1:6">
      <c r="A1908" s="239"/>
      <c r="B1908" s="250"/>
      <c r="C1908" s="239"/>
      <c r="D1908" s="239"/>
      <c r="E1908" s="268"/>
      <c r="F1908" s="282"/>
    </row>
    <row r="1909" spans="1:6">
      <c r="A1909" s="239"/>
      <c r="B1909" s="250"/>
      <c r="C1909" s="239"/>
      <c r="D1909" s="239"/>
      <c r="E1909" s="268"/>
      <c r="F1909" s="282"/>
    </row>
    <row r="1910" spans="1:6">
      <c r="A1910" s="239"/>
      <c r="B1910" s="250"/>
      <c r="C1910" s="239"/>
      <c r="D1910" s="239"/>
      <c r="E1910" s="268"/>
      <c r="F1910" s="282"/>
    </row>
    <row r="1911" spans="1:6">
      <c r="A1911" s="239"/>
      <c r="B1911" s="250"/>
      <c r="C1911" s="239"/>
      <c r="D1911" s="239"/>
      <c r="E1911" s="268"/>
      <c r="F1911" s="282"/>
    </row>
    <row r="1912" spans="1:6">
      <c r="A1912" s="239"/>
      <c r="B1912" s="250"/>
      <c r="C1912" s="239"/>
      <c r="D1912" s="239"/>
      <c r="E1912" s="268"/>
      <c r="F1912" s="282"/>
    </row>
    <row r="1913" spans="1:6">
      <c r="A1913" s="239"/>
      <c r="B1913" s="250"/>
      <c r="C1913" s="239"/>
      <c r="D1913" s="239"/>
      <c r="E1913" s="268"/>
      <c r="F1913" s="282"/>
    </row>
    <row r="1914" spans="1:6">
      <c r="A1914" s="239"/>
      <c r="B1914" s="250"/>
      <c r="C1914" s="239"/>
      <c r="D1914" s="239"/>
      <c r="E1914" s="268"/>
      <c r="F1914" s="282"/>
    </row>
    <row r="1915" spans="1:6">
      <c r="A1915" s="239"/>
      <c r="B1915" s="250"/>
      <c r="C1915" s="239"/>
      <c r="D1915" s="239"/>
      <c r="E1915" s="268"/>
      <c r="F1915" s="282"/>
    </row>
    <row r="1916" spans="1:6">
      <c r="A1916" s="239"/>
      <c r="B1916" s="250"/>
      <c r="C1916" s="239"/>
      <c r="D1916" s="239"/>
      <c r="E1916" s="268"/>
      <c r="F1916" s="282"/>
    </row>
    <row r="1917" spans="1:6">
      <c r="A1917" s="239"/>
      <c r="B1917" s="250"/>
      <c r="C1917" s="239"/>
      <c r="D1917" s="239"/>
      <c r="E1917" s="268"/>
      <c r="F1917" s="282"/>
    </row>
    <row r="1918" spans="1:6">
      <c r="A1918" s="239"/>
      <c r="B1918" s="250"/>
      <c r="C1918" s="239"/>
      <c r="D1918" s="239"/>
      <c r="E1918" s="268"/>
      <c r="F1918" s="282"/>
    </row>
    <row r="1919" spans="1:6">
      <c r="A1919" s="239"/>
      <c r="B1919" s="250"/>
      <c r="C1919" s="239"/>
      <c r="D1919" s="239"/>
      <c r="E1919" s="268"/>
      <c r="F1919" s="282"/>
    </row>
    <row r="1920" spans="1:6">
      <c r="A1920" s="239"/>
      <c r="B1920" s="250"/>
      <c r="C1920" s="239"/>
      <c r="D1920" s="239"/>
      <c r="E1920" s="268"/>
      <c r="F1920" s="282"/>
    </row>
    <row r="1921" spans="1:6">
      <c r="A1921" s="239"/>
      <c r="B1921" s="250"/>
      <c r="C1921" s="239"/>
      <c r="D1921" s="239"/>
      <c r="E1921" s="268"/>
      <c r="F1921" s="282"/>
    </row>
    <row r="1922" spans="1:6">
      <c r="A1922" s="239"/>
      <c r="B1922" s="250"/>
      <c r="C1922" s="239"/>
      <c r="D1922" s="239"/>
      <c r="E1922" s="268"/>
      <c r="F1922" s="282"/>
    </row>
    <row r="1923" spans="1:6">
      <c r="A1923" s="239"/>
      <c r="B1923" s="250"/>
      <c r="C1923" s="239"/>
      <c r="D1923" s="239"/>
      <c r="E1923" s="268"/>
      <c r="F1923" s="282"/>
    </row>
    <row r="1924" spans="1:6">
      <c r="A1924" s="239"/>
      <c r="B1924" s="250"/>
      <c r="C1924" s="239"/>
      <c r="D1924" s="239"/>
      <c r="E1924" s="268"/>
      <c r="F1924" s="282"/>
    </row>
    <row r="1925" spans="1:6">
      <c r="A1925" s="239"/>
      <c r="B1925" s="250"/>
      <c r="C1925" s="239"/>
      <c r="D1925" s="239"/>
      <c r="E1925" s="268"/>
      <c r="F1925" s="282"/>
    </row>
    <row r="1926" spans="1:6">
      <c r="A1926" s="239"/>
      <c r="B1926" s="250"/>
      <c r="C1926" s="239"/>
      <c r="D1926" s="239"/>
      <c r="E1926" s="268"/>
      <c r="F1926" s="282"/>
    </row>
    <row r="1927" spans="1:6">
      <c r="A1927" s="239"/>
      <c r="B1927" s="250"/>
      <c r="C1927" s="239"/>
      <c r="D1927" s="239"/>
      <c r="E1927" s="268"/>
      <c r="F1927" s="282"/>
    </row>
    <row r="1928" spans="1:6">
      <c r="A1928" s="239"/>
      <c r="B1928" s="250"/>
      <c r="C1928" s="239"/>
      <c r="D1928" s="239"/>
      <c r="E1928" s="268"/>
      <c r="F1928" s="282"/>
    </row>
    <row r="1929" spans="1:6">
      <c r="A1929" s="239"/>
      <c r="B1929" s="250"/>
      <c r="C1929" s="239"/>
      <c r="D1929" s="239"/>
      <c r="E1929" s="268"/>
      <c r="F1929" s="282"/>
    </row>
    <row r="1930" spans="1:6">
      <c r="A1930" s="239"/>
      <c r="B1930" s="250"/>
      <c r="C1930" s="239"/>
      <c r="D1930" s="239"/>
      <c r="E1930" s="268"/>
      <c r="F1930" s="282"/>
    </row>
    <row r="1931" spans="1:6">
      <c r="A1931" s="239"/>
      <c r="B1931" s="250"/>
      <c r="C1931" s="239"/>
      <c r="D1931" s="239"/>
      <c r="E1931" s="268"/>
      <c r="F1931" s="282"/>
    </row>
    <row r="1932" spans="1:6">
      <c r="A1932" s="239"/>
      <c r="B1932" s="250"/>
      <c r="C1932" s="239"/>
      <c r="D1932" s="239"/>
      <c r="E1932" s="268"/>
      <c r="F1932" s="282"/>
    </row>
    <row r="1933" spans="1:6">
      <c r="A1933" s="239"/>
      <c r="B1933" s="250"/>
      <c r="C1933" s="239"/>
      <c r="D1933" s="239"/>
      <c r="E1933" s="268"/>
      <c r="F1933" s="282"/>
    </row>
    <row r="1934" spans="1:6">
      <c r="A1934" s="239"/>
      <c r="B1934" s="250"/>
      <c r="C1934" s="239"/>
      <c r="D1934" s="239"/>
      <c r="E1934" s="268"/>
      <c r="F1934" s="282"/>
    </row>
    <row r="1935" spans="1:6">
      <c r="A1935" s="239"/>
      <c r="B1935" s="250"/>
      <c r="C1935" s="239"/>
      <c r="D1935" s="239"/>
      <c r="E1935" s="268"/>
      <c r="F1935" s="282"/>
    </row>
    <row r="1936" spans="1:6">
      <c r="A1936" s="239"/>
      <c r="B1936" s="250"/>
      <c r="C1936" s="239"/>
      <c r="D1936" s="239"/>
      <c r="E1936" s="268"/>
      <c r="F1936" s="282"/>
    </row>
    <row r="1937" spans="1:6">
      <c r="A1937" s="239"/>
      <c r="B1937" s="250"/>
      <c r="C1937" s="239"/>
      <c r="D1937" s="239"/>
      <c r="E1937" s="268"/>
      <c r="F1937" s="282"/>
    </row>
    <row r="1938" spans="1:6">
      <c r="A1938" s="239"/>
      <c r="B1938" s="250"/>
      <c r="C1938" s="239"/>
      <c r="D1938" s="239"/>
      <c r="E1938" s="268"/>
      <c r="F1938" s="282"/>
    </row>
    <row r="1939" spans="1:6">
      <c r="A1939" s="239"/>
      <c r="B1939" s="250"/>
      <c r="C1939" s="239"/>
      <c r="D1939" s="239"/>
      <c r="E1939" s="268"/>
      <c r="F1939" s="282"/>
    </row>
    <row r="1940" spans="1:6">
      <c r="A1940" s="239"/>
      <c r="B1940" s="250"/>
      <c r="C1940" s="239"/>
      <c r="D1940" s="239"/>
      <c r="E1940" s="268"/>
      <c r="F1940" s="282"/>
    </row>
    <row r="1941" spans="1:6">
      <c r="A1941" s="239"/>
      <c r="B1941" s="250"/>
      <c r="C1941" s="239"/>
      <c r="D1941" s="239"/>
      <c r="E1941" s="268"/>
      <c r="F1941" s="282"/>
    </row>
    <row r="1942" spans="1:6">
      <c r="A1942" s="239"/>
      <c r="B1942" s="250"/>
      <c r="C1942" s="239"/>
      <c r="D1942" s="239"/>
      <c r="E1942" s="268"/>
      <c r="F1942" s="282"/>
    </row>
    <row r="1943" spans="1:6">
      <c r="A1943" s="239"/>
      <c r="B1943" s="250"/>
      <c r="C1943" s="239"/>
      <c r="D1943" s="239"/>
      <c r="E1943" s="268"/>
      <c r="F1943" s="282"/>
    </row>
    <row r="1944" spans="1:6">
      <c r="A1944" s="239"/>
      <c r="B1944" s="250"/>
      <c r="C1944" s="239"/>
      <c r="D1944" s="239"/>
      <c r="E1944" s="268"/>
      <c r="F1944" s="282"/>
    </row>
    <row r="1945" spans="1:6">
      <c r="A1945" s="239"/>
      <c r="B1945" s="250"/>
      <c r="C1945" s="239"/>
      <c r="D1945" s="239"/>
      <c r="E1945" s="268"/>
      <c r="F1945" s="282"/>
    </row>
    <row r="1946" spans="1:6">
      <c r="A1946" s="239"/>
      <c r="B1946" s="250"/>
      <c r="C1946" s="239"/>
      <c r="D1946" s="239"/>
      <c r="E1946" s="268"/>
      <c r="F1946" s="282"/>
    </row>
    <row r="1947" spans="1:6">
      <c r="A1947" s="239"/>
      <c r="B1947" s="250"/>
      <c r="C1947" s="239"/>
      <c r="D1947" s="239"/>
      <c r="E1947" s="268"/>
      <c r="F1947" s="282"/>
    </row>
    <row r="1948" spans="1:6">
      <c r="A1948" s="239"/>
      <c r="B1948" s="250"/>
      <c r="C1948" s="239"/>
      <c r="D1948" s="239"/>
      <c r="E1948" s="268"/>
      <c r="F1948" s="282"/>
    </row>
    <row r="1949" spans="1:6">
      <c r="A1949" s="239"/>
      <c r="B1949" s="250"/>
      <c r="C1949" s="239"/>
      <c r="D1949" s="239"/>
      <c r="E1949" s="268"/>
      <c r="F1949" s="282"/>
    </row>
    <row r="1950" spans="1:6">
      <c r="A1950" s="239"/>
      <c r="B1950" s="250"/>
      <c r="C1950" s="239"/>
      <c r="D1950" s="239"/>
      <c r="E1950" s="268"/>
      <c r="F1950" s="282"/>
    </row>
    <row r="1951" spans="1:6">
      <c r="A1951" s="239"/>
      <c r="B1951" s="250"/>
      <c r="C1951" s="239"/>
      <c r="D1951" s="239"/>
      <c r="E1951" s="268"/>
      <c r="F1951" s="282"/>
    </row>
    <row r="1952" spans="1:6">
      <c r="A1952" s="239"/>
      <c r="B1952" s="250"/>
      <c r="C1952" s="239"/>
      <c r="D1952" s="239"/>
      <c r="E1952" s="268"/>
      <c r="F1952" s="282"/>
    </row>
    <row r="1953" spans="1:6">
      <c r="A1953" s="239"/>
      <c r="B1953" s="250"/>
      <c r="C1953" s="239"/>
      <c r="D1953" s="239"/>
      <c r="E1953" s="268"/>
      <c r="F1953" s="282"/>
    </row>
    <row r="1954" spans="1:6">
      <c r="A1954" s="239"/>
      <c r="B1954" s="250"/>
      <c r="C1954" s="239"/>
      <c r="D1954" s="239"/>
      <c r="E1954" s="268"/>
      <c r="F1954" s="282"/>
    </row>
    <row r="1955" spans="1:6">
      <c r="A1955" s="239"/>
      <c r="B1955" s="250"/>
      <c r="C1955" s="239"/>
      <c r="D1955" s="239"/>
      <c r="E1955" s="268"/>
      <c r="F1955" s="282"/>
    </row>
    <row r="1956" spans="1:6">
      <c r="A1956" s="239"/>
      <c r="B1956" s="250"/>
      <c r="C1956" s="239"/>
      <c r="D1956" s="239"/>
      <c r="E1956" s="268"/>
      <c r="F1956" s="282"/>
    </row>
    <row r="1957" spans="1:6">
      <c r="A1957" s="239"/>
      <c r="B1957" s="250"/>
      <c r="C1957" s="239"/>
      <c r="D1957" s="239"/>
      <c r="E1957" s="268"/>
      <c r="F1957" s="282"/>
    </row>
    <row r="1958" spans="1:6">
      <c r="A1958" s="239"/>
      <c r="B1958" s="250"/>
      <c r="C1958" s="239"/>
      <c r="D1958" s="239"/>
      <c r="E1958" s="268"/>
      <c r="F1958" s="282"/>
    </row>
    <row r="1959" spans="1:6">
      <c r="A1959" s="239"/>
      <c r="B1959" s="250"/>
      <c r="C1959" s="239"/>
      <c r="D1959" s="239"/>
      <c r="E1959" s="268"/>
      <c r="F1959" s="282"/>
    </row>
    <row r="1960" spans="1:6">
      <c r="A1960" s="239"/>
      <c r="B1960" s="250"/>
      <c r="C1960" s="239"/>
      <c r="D1960" s="239"/>
      <c r="E1960" s="268"/>
      <c r="F1960" s="282"/>
    </row>
    <row r="1961" spans="1:6">
      <c r="A1961" s="239"/>
      <c r="B1961" s="250"/>
      <c r="C1961" s="239"/>
      <c r="D1961" s="239"/>
      <c r="E1961" s="268"/>
      <c r="F1961" s="282"/>
    </row>
    <row r="1962" spans="1:6">
      <c r="A1962" s="239"/>
      <c r="B1962" s="250"/>
      <c r="C1962" s="239"/>
      <c r="D1962" s="239"/>
      <c r="E1962" s="268"/>
      <c r="F1962" s="282"/>
    </row>
    <row r="1963" spans="1:6">
      <c r="A1963" s="239"/>
      <c r="B1963" s="250"/>
      <c r="C1963" s="239"/>
      <c r="D1963" s="239"/>
      <c r="E1963" s="268"/>
      <c r="F1963" s="282"/>
    </row>
    <row r="1964" spans="1:6">
      <c r="A1964" s="239"/>
      <c r="B1964" s="250"/>
      <c r="C1964" s="239"/>
      <c r="D1964" s="239"/>
      <c r="E1964" s="268"/>
      <c r="F1964" s="282"/>
    </row>
    <row r="1965" spans="1:6">
      <c r="A1965" s="239"/>
      <c r="B1965" s="250"/>
      <c r="C1965" s="239"/>
      <c r="D1965" s="239"/>
      <c r="E1965" s="268"/>
      <c r="F1965" s="282"/>
    </row>
    <row r="1966" spans="1:6">
      <c r="A1966" s="239"/>
      <c r="B1966" s="250"/>
      <c r="C1966" s="239"/>
      <c r="D1966" s="239"/>
      <c r="E1966" s="268"/>
      <c r="F1966" s="282"/>
    </row>
    <row r="1967" spans="1:6">
      <c r="A1967" s="239"/>
      <c r="B1967" s="250"/>
      <c r="C1967" s="239"/>
      <c r="D1967" s="239"/>
      <c r="E1967" s="268"/>
      <c r="F1967" s="282"/>
    </row>
    <row r="1968" spans="1:6">
      <c r="A1968" s="239"/>
      <c r="B1968" s="250"/>
      <c r="C1968" s="239"/>
      <c r="D1968" s="239"/>
      <c r="E1968" s="268"/>
      <c r="F1968" s="282"/>
    </row>
    <row r="1969" spans="1:6">
      <c r="A1969" s="239"/>
      <c r="B1969" s="250"/>
      <c r="C1969" s="239"/>
      <c r="D1969" s="239"/>
      <c r="E1969" s="268"/>
      <c r="F1969" s="282"/>
    </row>
    <row r="1970" spans="1:6">
      <c r="A1970" s="239"/>
      <c r="B1970" s="250"/>
      <c r="C1970" s="239"/>
      <c r="D1970" s="239"/>
      <c r="E1970" s="268"/>
      <c r="F1970" s="282"/>
    </row>
    <row r="1971" spans="1:6">
      <c r="A1971" s="239"/>
      <c r="B1971" s="250"/>
      <c r="C1971" s="239"/>
      <c r="D1971" s="239"/>
      <c r="E1971" s="268"/>
      <c r="F1971" s="282"/>
    </row>
    <row r="1972" spans="1:6">
      <c r="A1972" s="239"/>
      <c r="B1972" s="250"/>
      <c r="C1972" s="239"/>
      <c r="D1972" s="239"/>
      <c r="E1972" s="268"/>
      <c r="F1972" s="282"/>
    </row>
    <row r="1973" spans="1:6">
      <c r="A1973" s="239"/>
      <c r="B1973" s="250"/>
      <c r="C1973" s="239"/>
      <c r="D1973" s="239"/>
      <c r="E1973" s="268"/>
      <c r="F1973" s="282"/>
    </row>
    <row r="1974" spans="1:6">
      <c r="A1974" s="239"/>
      <c r="B1974" s="250"/>
      <c r="C1974" s="239"/>
      <c r="D1974" s="239"/>
      <c r="E1974" s="268"/>
      <c r="F1974" s="282"/>
    </row>
    <row r="1975" spans="1:6">
      <c r="A1975" s="239"/>
      <c r="B1975" s="250"/>
      <c r="C1975" s="239"/>
      <c r="D1975" s="239"/>
      <c r="E1975" s="268"/>
      <c r="F1975" s="282"/>
    </row>
    <row r="1976" spans="1:6">
      <c r="A1976" s="239"/>
      <c r="B1976" s="250"/>
      <c r="C1976" s="239"/>
      <c r="D1976" s="239"/>
      <c r="E1976" s="268"/>
      <c r="F1976" s="282"/>
    </row>
    <row r="1977" spans="1:6">
      <c r="A1977" s="239"/>
      <c r="B1977" s="250"/>
      <c r="C1977" s="239"/>
      <c r="D1977" s="239"/>
      <c r="E1977" s="268"/>
      <c r="F1977" s="282"/>
    </row>
    <row r="1978" spans="1:6">
      <c r="A1978" s="239"/>
      <c r="B1978" s="250"/>
      <c r="C1978" s="239"/>
      <c r="D1978" s="239"/>
      <c r="E1978" s="268"/>
      <c r="F1978" s="282"/>
    </row>
    <row r="1979" spans="1:6">
      <c r="A1979" s="239"/>
      <c r="B1979" s="250"/>
      <c r="C1979" s="239"/>
      <c r="D1979" s="239"/>
      <c r="E1979" s="268"/>
      <c r="F1979" s="282"/>
    </row>
    <row r="1980" spans="1:6">
      <c r="A1980" s="239"/>
      <c r="B1980" s="250"/>
      <c r="C1980" s="239"/>
      <c r="D1980" s="239"/>
      <c r="E1980" s="268"/>
      <c r="F1980" s="282"/>
    </row>
    <row r="1981" spans="1:6">
      <c r="A1981" s="239"/>
      <c r="B1981" s="250"/>
      <c r="C1981" s="239"/>
      <c r="D1981" s="239"/>
      <c r="E1981" s="268"/>
      <c r="F1981" s="282"/>
    </row>
    <row r="1982" spans="1:6">
      <c r="A1982" s="239"/>
      <c r="B1982" s="250"/>
      <c r="C1982" s="239"/>
      <c r="D1982" s="239"/>
      <c r="E1982" s="268"/>
      <c r="F1982" s="282"/>
    </row>
    <row r="1983" spans="1:6">
      <c r="A1983" s="239"/>
      <c r="B1983" s="250"/>
      <c r="C1983" s="239"/>
      <c r="D1983" s="239"/>
      <c r="E1983" s="268"/>
      <c r="F1983" s="282"/>
    </row>
    <row r="1984" spans="1:6">
      <c r="A1984" s="239"/>
      <c r="B1984" s="250"/>
      <c r="C1984" s="239"/>
      <c r="D1984" s="239"/>
      <c r="E1984" s="268"/>
      <c r="F1984" s="282"/>
    </row>
    <row r="1985" spans="1:6">
      <c r="A1985" s="239"/>
      <c r="B1985" s="250"/>
      <c r="C1985" s="239"/>
      <c r="D1985" s="239"/>
      <c r="E1985" s="268"/>
      <c r="F1985" s="282"/>
    </row>
    <row r="1986" spans="1:6">
      <c r="A1986" s="239"/>
      <c r="B1986" s="250"/>
      <c r="C1986" s="239"/>
      <c r="D1986" s="239"/>
      <c r="E1986" s="268"/>
      <c r="F1986" s="282"/>
    </row>
    <row r="1987" spans="1:6">
      <c r="A1987" s="239"/>
      <c r="B1987" s="250"/>
      <c r="C1987" s="239"/>
      <c r="D1987" s="239"/>
      <c r="E1987" s="268"/>
      <c r="F1987" s="282"/>
    </row>
    <row r="1988" spans="1:6">
      <c r="A1988" s="239"/>
      <c r="B1988" s="250"/>
      <c r="C1988" s="239"/>
      <c r="D1988" s="239"/>
      <c r="E1988" s="268"/>
      <c r="F1988" s="282"/>
    </row>
    <row r="1989" spans="1:6">
      <c r="A1989" s="239"/>
      <c r="B1989" s="250"/>
      <c r="C1989" s="239"/>
      <c r="D1989" s="239"/>
      <c r="E1989" s="268"/>
      <c r="F1989" s="282"/>
    </row>
    <row r="1990" spans="1:6">
      <c r="A1990" s="239"/>
      <c r="B1990" s="250"/>
      <c r="C1990" s="239"/>
      <c r="D1990" s="239"/>
      <c r="E1990" s="268"/>
      <c r="F1990" s="282"/>
    </row>
    <row r="1991" spans="1:6">
      <c r="A1991" s="239"/>
      <c r="B1991" s="250"/>
      <c r="C1991" s="239"/>
      <c r="D1991" s="239"/>
      <c r="E1991" s="268"/>
      <c r="F1991" s="282"/>
    </row>
    <row r="1992" spans="1:6">
      <c r="A1992" s="239"/>
      <c r="B1992" s="250"/>
      <c r="C1992" s="239"/>
      <c r="D1992" s="239"/>
      <c r="E1992" s="268"/>
      <c r="F1992" s="282"/>
    </row>
    <row r="1993" spans="1:6">
      <c r="A1993" s="239"/>
      <c r="B1993" s="250"/>
      <c r="C1993" s="239"/>
      <c r="D1993" s="239"/>
      <c r="E1993" s="268"/>
      <c r="F1993" s="282"/>
    </row>
    <row r="1994" spans="1:6">
      <c r="A1994" s="239"/>
      <c r="B1994" s="250"/>
      <c r="C1994" s="239"/>
      <c r="D1994" s="239"/>
      <c r="E1994" s="268"/>
      <c r="F1994" s="282"/>
    </row>
    <row r="1995" spans="1:6">
      <c r="A1995" s="239"/>
      <c r="B1995" s="250"/>
      <c r="C1995" s="239"/>
      <c r="D1995" s="239"/>
      <c r="E1995" s="268"/>
      <c r="F1995" s="282"/>
    </row>
    <row r="1996" spans="1:6">
      <c r="A1996" s="239"/>
      <c r="B1996" s="250"/>
      <c r="C1996" s="239"/>
      <c r="D1996" s="239"/>
      <c r="E1996" s="268"/>
      <c r="F1996" s="282"/>
    </row>
    <row r="1997" spans="1:6">
      <c r="A1997" s="239"/>
      <c r="B1997" s="250"/>
      <c r="C1997" s="239"/>
      <c r="D1997" s="239"/>
      <c r="E1997" s="268"/>
      <c r="F1997" s="282"/>
    </row>
    <row r="1998" spans="1:6">
      <c r="A1998" s="239"/>
      <c r="B1998" s="250"/>
      <c r="C1998" s="239"/>
      <c r="D1998" s="239"/>
      <c r="E1998" s="268"/>
      <c r="F1998" s="282"/>
    </row>
    <row r="1999" spans="1:6">
      <c r="A1999" s="239"/>
      <c r="B1999" s="250"/>
      <c r="C1999" s="239"/>
      <c r="D1999" s="239"/>
      <c r="E1999" s="268"/>
      <c r="F1999" s="282"/>
    </row>
    <row r="2000" spans="1:6">
      <c r="A2000" s="239"/>
      <c r="B2000" s="250"/>
      <c r="C2000" s="239"/>
      <c r="D2000" s="239"/>
      <c r="E2000" s="268"/>
      <c r="F2000" s="282"/>
    </row>
    <row r="2001" spans="1:6">
      <c r="A2001" s="239"/>
      <c r="B2001" s="250"/>
      <c r="C2001" s="239"/>
      <c r="D2001" s="239"/>
      <c r="E2001" s="268"/>
      <c r="F2001" s="282"/>
    </row>
    <row r="2002" spans="1:6">
      <c r="A2002" s="239"/>
      <c r="B2002" s="250"/>
      <c r="C2002" s="239"/>
      <c r="D2002" s="239"/>
      <c r="E2002" s="268"/>
      <c r="F2002" s="282"/>
    </row>
    <row r="2003" spans="1:6">
      <c r="A2003" s="239"/>
      <c r="B2003" s="250"/>
      <c r="C2003" s="239"/>
      <c r="D2003" s="239"/>
      <c r="E2003" s="268"/>
      <c r="F2003" s="282"/>
    </row>
    <row r="2004" spans="1:6">
      <c r="A2004" s="239"/>
      <c r="B2004" s="250"/>
      <c r="C2004" s="239"/>
      <c r="D2004" s="239"/>
      <c r="E2004" s="268"/>
      <c r="F2004" s="282"/>
    </row>
    <row r="2005" spans="1:6">
      <c r="A2005" s="239"/>
      <c r="B2005" s="250"/>
      <c r="C2005" s="239"/>
      <c r="D2005" s="239"/>
      <c r="E2005" s="268"/>
      <c r="F2005" s="282"/>
    </row>
    <row r="2006" spans="1:6">
      <c r="A2006" s="239"/>
      <c r="B2006" s="250"/>
      <c r="C2006" s="239"/>
      <c r="D2006" s="239"/>
      <c r="E2006" s="268"/>
      <c r="F2006" s="282"/>
    </row>
    <row r="2007" spans="1:6">
      <c r="A2007" s="239"/>
      <c r="B2007" s="250"/>
      <c r="C2007" s="239"/>
      <c r="D2007" s="239"/>
      <c r="E2007" s="268"/>
      <c r="F2007" s="282"/>
    </row>
    <row r="2008" spans="1:6">
      <c r="A2008" s="239"/>
      <c r="B2008" s="250"/>
      <c r="C2008" s="239"/>
      <c r="D2008" s="239"/>
      <c r="E2008" s="268"/>
      <c r="F2008" s="282"/>
    </row>
    <row r="2009" spans="1:6">
      <c r="A2009" s="239"/>
      <c r="B2009" s="250"/>
      <c r="C2009" s="239"/>
      <c r="D2009" s="239"/>
      <c r="E2009" s="268"/>
      <c r="F2009" s="282"/>
    </row>
    <row r="2010" spans="1:6">
      <c r="A2010" s="239"/>
      <c r="B2010" s="250"/>
      <c r="C2010" s="239"/>
      <c r="D2010" s="239"/>
      <c r="E2010" s="268"/>
      <c r="F2010" s="282"/>
    </row>
    <row r="2011" spans="1:6">
      <c r="A2011" s="239"/>
      <c r="B2011" s="250"/>
      <c r="C2011" s="239"/>
      <c r="D2011" s="239"/>
      <c r="E2011" s="268"/>
      <c r="F2011" s="282"/>
    </row>
    <row r="2012" spans="1:6">
      <c r="A2012" s="239"/>
      <c r="B2012" s="250"/>
      <c r="C2012" s="239"/>
      <c r="D2012" s="239"/>
      <c r="E2012" s="268"/>
      <c r="F2012" s="282"/>
    </row>
    <row r="2013" spans="1:6">
      <c r="A2013" s="239"/>
      <c r="B2013" s="250"/>
      <c r="C2013" s="239"/>
      <c r="D2013" s="239"/>
      <c r="E2013" s="268"/>
      <c r="F2013" s="282"/>
    </row>
    <row r="2014" spans="1:6">
      <c r="A2014" s="239"/>
      <c r="B2014" s="250"/>
      <c r="C2014" s="239"/>
      <c r="D2014" s="239"/>
      <c r="E2014" s="268"/>
      <c r="F2014" s="282"/>
    </row>
    <row r="2015" spans="1:6">
      <c r="A2015" s="239"/>
      <c r="B2015" s="250"/>
      <c r="C2015" s="239"/>
      <c r="D2015" s="239"/>
      <c r="E2015" s="268"/>
      <c r="F2015" s="282"/>
    </row>
    <row r="2016" spans="1:6">
      <c r="A2016" s="239"/>
      <c r="B2016" s="250"/>
      <c r="C2016" s="239"/>
      <c r="D2016" s="239"/>
      <c r="E2016" s="268"/>
      <c r="F2016" s="282"/>
    </row>
    <row r="2017" spans="1:6">
      <c r="A2017" s="239"/>
      <c r="B2017" s="250"/>
      <c r="C2017" s="239"/>
      <c r="D2017" s="239"/>
      <c r="E2017" s="268"/>
      <c r="F2017" s="282"/>
    </row>
    <row r="2018" spans="1:6">
      <c r="A2018" s="239"/>
      <c r="B2018" s="250"/>
      <c r="C2018" s="239"/>
      <c r="D2018" s="239"/>
      <c r="E2018" s="268"/>
      <c r="F2018" s="282"/>
    </row>
    <row r="2019" spans="1:6">
      <c r="A2019" s="239"/>
      <c r="B2019" s="250"/>
      <c r="C2019" s="239"/>
      <c r="D2019" s="239"/>
      <c r="E2019" s="268"/>
      <c r="F2019" s="282"/>
    </row>
    <row r="2020" spans="1:6">
      <c r="A2020" s="239"/>
      <c r="B2020" s="250"/>
      <c r="C2020" s="239"/>
      <c r="D2020" s="239"/>
      <c r="E2020" s="268"/>
      <c r="F2020" s="282"/>
    </row>
    <row r="2021" spans="1:6">
      <c r="A2021" s="239"/>
      <c r="B2021" s="250"/>
      <c r="C2021" s="239"/>
      <c r="D2021" s="239"/>
      <c r="E2021" s="268"/>
      <c r="F2021" s="282"/>
    </row>
    <row r="2022" spans="1:6">
      <c r="A2022" s="239"/>
      <c r="B2022" s="250"/>
      <c r="C2022" s="239"/>
      <c r="D2022" s="239"/>
      <c r="E2022" s="268"/>
      <c r="F2022" s="282"/>
    </row>
    <row r="2023" spans="1:6">
      <c r="A2023" s="239"/>
      <c r="B2023" s="250"/>
      <c r="C2023" s="239"/>
      <c r="D2023" s="239"/>
      <c r="E2023" s="268"/>
      <c r="F2023" s="282"/>
    </row>
    <row r="2024" spans="1:6">
      <c r="A2024" s="239"/>
      <c r="B2024" s="250"/>
      <c r="C2024" s="239"/>
      <c r="D2024" s="239"/>
      <c r="E2024" s="268"/>
      <c r="F2024" s="282"/>
    </row>
    <row r="2025" spans="1:6">
      <c r="A2025" s="239"/>
      <c r="B2025" s="250"/>
      <c r="C2025" s="239"/>
      <c r="D2025" s="239"/>
      <c r="E2025" s="268"/>
      <c r="F2025" s="282"/>
    </row>
    <row r="2026" spans="1:6">
      <c r="A2026" s="239"/>
      <c r="B2026" s="250"/>
      <c r="C2026" s="239"/>
      <c r="D2026" s="239"/>
      <c r="E2026" s="268"/>
      <c r="F2026" s="282"/>
    </row>
    <row r="2027" spans="1:6">
      <c r="A2027" s="239"/>
      <c r="B2027" s="250"/>
      <c r="C2027" s="239"/>
      <c r="D2027" s="239"/>
      <c r="E2027" s="268"/>
      <c r="F2027" s="282"/>
    </row>
    <row r="2028" spans="1:6">
      <c r="A2028" s="239"/>
      <c r="B2028" s="250"/>
      <c r="C2028" s="239"/>
      <c r="D2028" s="239"/>
      <c r="E2028" s="268"/>
      <c r="F2028" s="282"/>
    </row>
    <row r="2029" spans="1:6">
      <c r="A2029" s="239"/>
      <c r="B2029" s="250"/>
      <c r="C2029" s="239"/>
      <c r="D2029" s="239"/>
      <c r="E2029" s="268"/>
      <c r="F2029" s="282"/>
    </row>
    <row r="2030" spans="1:6">
      <c r="A2030" s="239"/>
      <c r="B2030" s="250"/>
      <c r="C2030" s="239"/>
      <c r="D2030" s="239"/>
      <c r="E2030" s="268"/>
      <c r="F2030" s="282"/>
    </row>
    <row r="2031" spans="1:6">
      <c r="A2031" s="239"/>
      <c r="B2031" s="250"/>
      <c r="C2031" s="239"/>
      <c r="D2031" s="239"/>
      <c r="E2031" s="268"/>
      <c r="F2031" s="282"/>
    </row>
    <row r="2032" spans="1:6">
      <c r="A2032" s="239"/>
      <c r="B2032" s="250"/>
      <c r="C2032" s="239"/>
      <c r="D2032" s="239"/>
      <c r="E2032" s="268"/>
      <c r="F2032" s="282"/>
    </row>
    <row r="2033" spans="1:6">
      <c r="A2033" s="239"/>
      <c r="B2033" s="250"/>
      <c r="C2033" s="239"/>
      <c r="D2033" s="239"/>
      <c r="E2033" s="268"/>
      <c r="F2033" s="282"/>
    </row>
    <row r="2034" spans="1:6">
      <c r="A2034" s="239"/>
      <c r="B2034" s="250"/>
      <c r="C2034" s="239"/>
      <c r="D2034" s="239"/>
      <c r="E2034" s="268"/>
      <c r="F2034" s="282"/>
    </row>
    <row r="2035" spans="1:6">
      <c r="A2035" s="239"/>
      <c r="B2035" s="250"/>
      <c r="C2035" s="239"/>
      <c r="D2035" s="239"/>
      <c r="E2035" s="268"/>
      <c r="F2035" s="282"/>
    </row>
    <row r="2036" spans="1:6">
      <c r="A2036" s="239"/>
      <c r="B2036" s="250"/>
      <c r="C2036" s="239"/>
      <c r="D2036" s="239"/>
      <c r="E2036" s="268"/>
      <c r="F2036" s="282"/>
    </row>
    <row r="2037" spans="1:6">
      <c r="A2037" s="239"/>
      <c r="B2037" s="250"/>
      <c r="C2037" s="239"/>
      <c r="D2037" s="239"/>
      <c r="E2037" s="268"/>
      <c r="F2037" s="282"/>
    </row>
    <row r="2038" spans="1:6">
      <c r="A2038" s="239"/>
      <c r="B2038" s="250"/>
      <c r="C2038" s="239"/>
      <c r="D2038" s="239"/>
      <c r="E2038" s="268"/>
      <c r="F2038" s="282"/>
    </row>
    <row r="2039" spans="1:6">
      <c r="A2039" s="239"/>
      <c r="B2039" s="250"/>
      <c r="C2039" s="239"/>
      <c r="D2039" s="239"/>
      <c r="E2039" s="268"/>
      <c r="F2039" s="282"/>
    </row>
    <row r="2040" spans="1:6">
      <c r="A2040" s="239"/>
      <c r="B2040" s="250"/>
      <c r="C2040" s="239"/>
      <c r="D2040" s="239"/>
      <c r="E2040" s="268"/>
      <c r="F2040" s="282"/>
    </row>
    <row r="2041" spans="1:6">
      <c r="A2041" s="239"/>
      <c r="B2041" s="250"/>
      <c r="C2041" s="239"/>
      <c r="D2041" s="239"/>
      <c r="E2041" s="268"/>
      <c r="F2041" s="282"/>
    </row>
    <row r="2042" spans="1:6">
      <c r="A2042" s="239"/>
      <c r="B2042" s="250"/>
      <c r="C2042" s="239"/>
      <c r="D2042" s="239"/>
      <c r="E2042" s="268"/>
      <c r="F2042" s="282"/>
    </row>
    <row r="2043" spans="1:6">
      <c r="A2043" s="239"/>
      <c r="B2043" s="250"/>
      <c r="C2043" s="239"/>
      <c r="D2043" s="239"/>
      <c r="E2043" s="268"/>
      <c r="F2043" s="282"/>
    </row>
    <row r="2044" spans="1:6">
      <c r="A2044" s="239"/>
      <c r="B2044" s="250"/>
      <c r="C2044" s="239"/>
      <c r="D2044" s="239"/>
      <c r="E2044" s="268"/>
      <c r="F2044" s="282"/>
    </row>
    <row r="2045" spans="1:6">
      <c r="A2045" s="239"/>
      <c r="B2045" s="250"/>
      <c r="C2045" s="239"/>
      <c r="D2045" s="239"/>
      <c r="E2045" s="268"/>
      <c r="F2045" s="282"/>
    </row>
    <row r="2046" spans="1:6">
      <c r="A2046" s="239"/>
      <c r="B2046" s="250"/>
      <c r="C2046" s="239"/>
      <c r="D2046" s="239"/>
      <c r="E2046" s="268"/>
      <c r="F2046" s="282"/>
    </row>
    <row r="2047" spans="1:6">
      <c r="A2047" s="239"/>
      <c r="B2047" s="250"/>
      <c r="C2047" s="239"/>
      <c r="D2047" s="239"/>
      <c r="E2047" s="268"/>
      <c r="F2047" s="282"/>
    </row>
    <row r="2048" spans="1:6">
      <c r="A2048" s="239"/>
      <c r="B2048" s="250"/>
      <c r="C2048" s="239"/>
      <c r="D2048" s="239"/>
      <c r="E2048" s="268"/>
      <c r="F2048" s="282"/>
    </row>
    <row r="2049" spans="1:6">
      <c r="A2049" s="239"/>
      <c r="B2049" s="250"/>
      <c r="C2049" s="239"/>
      <c r="D2049" s="239"/>
      <c r="E2049" s="268"/>
      <c r="F2049" s="282"/>
    </row>
    <row r="2050" spans="1:6">
      <c r="A2050" s="239"/>
      <c r="B2050" s="250"/>
      <c r="C2050" s="239"/>
      <c r="D2050" s="239"/>
      <c r="E2050" s="268"/>
      <c r="F2050" s="282"/>
    </row>
    <row r="2051" spans="1:6">
      <c r="A2051" s="239"/>
      <c r="B2051" s="250"/>
      <c r="C2051" s="239"/>
      <c r="D2051" s="239"/>
      <c r="E2051" s="268"/>
      <c r="F2051" s="282"/>
    </row>
    <row r="2052" spans="1:6">
      <c r="A2052" s="239"/>
      <c r="B2052" s="250"/>
      <c r="C2052" s="239"/>
      <c r="D2052" s="239"/>
      <c r="E2052" s="268"/>
      <c r="F2052" s="282"/>
    </row>
    <row r="2053" spans="1:6">
      <c r="A2053" s="239"/>
      <c r="B2053" s="250"/>
      <c r="C2053" s="239"/>
      <c r="D2053" s="239"/>
      <c r="E2053" s="268"/>
      <c r="F2053" s="282"/>
    </row>
    <row r="2054" spans="1:6">
      <c r="A2054" s="239"/>
      <c r="B2054" s="250"/>
      <c r="C2054" s="239"/>
      <c r="D2054" s="239"/>
      <c r="E2054" s="268"/>
      <c r="F2054" s="282"/>
    </row>
    <row r="2055" spans="1:6">
      <c r="A2055" s="239"/>
      <c r="B2055" s="250"/>
      <c r="C2055" s="239"/>
      <c r="D2055" s="239"/>
      <c r="E2055" s="268"/>
      <c r="F2055" s="282"/>
    </row>
    <row r="2056" spans="1:6">
      <c r="A2056" s="239"/>
      <c r="B2056" s="250"/>
      <c r="C2056" s="239"/>
      <c r="D2056" s="239"/>
      <c r="E2056" s="268"/>
      <c r="F2056" s="282"/>
    </row>
    <row r="2057" spans="1:6">
      <c r="A2057" s="239"/>
      <c r="B2057" s="250"/>
      <c r="C2057" s="239"/>
      <c r="D2057" s="239"/>
      <c r="E2057" s="268"/>
      <c r="F2057" s="282"/>
    </row>
    <row r="2058" spans="1:6">
      <c r="A2058" s="239"/>
      <c r="B2058" s="250"/>
      <c r="C2058" s="239"/>
      <c r="D2058" s="239"/>
      <c r="E2058" s="268"/>
      <c r="F2058" s="282"/>
    </row>
    <row r="2059" spans="1:6">
      <c r="A2059" s="239"/>
      <c r="B2059" s="250"/>
      <c r="C2059" s="239"/>
      <c r="D2059" s="239"/>
      <c r="E2059" s="268"/>
      <c r="F2059" s="282"/>
    </row>
    <row r="2060" spans="1:6">
      <c r="A2060" s="239"/>
      <c r="B2060" s="250"/>
      <c r="C2060" s="239"/>
      <c r="D2060" s="239"/>
      <c r="E2060" s="268"/>
      <c r="F2060" s="282"/>
    </row>
    <row r="2061" spans="1:6">
      <c r="A2061" s="239"/>
      <c r="B2061" s="250"/>
      <c r="C2061" s="239"/>
      <c r="D2061" s="239"/>
      <c r="E2061" s="268"/>
      <c r="F2061" s="282"/>
    </row>
    <row r="2062" spans="1:6">
      <c r="A2062" s="239"/>
      <c r="B2062" s="250"/>
      <c r="C2062" s="239"/>
      <c r="D2062" s="239"/>
      <c r="E2062" s="268"/>
      <c r="F2062" s="282"/>
    </row>
    <row r="2063" spans="1:6">
      <c r="A2063" s="239"/>
      <c r="B2063" s="250"/>
      <c r="C2063" s="239"/>
      <c r="D2063" s="239"/>
      <c r="E2063" s="268"/>
      <c r="F2063" s="282"/>
    </row>
    <row r="2064" spans="1:6">
      <c r="A2064" s="239"/>
      <c r="B2064" s="250"/>
      <c r="C2064" s="239"/>
      <c r="D2064" s="239"/>
      <c r="E2064" s="268"/>
      <c r="F2064" s="282"/>
    </row>
    <row r="2065" spans="1:6">
      <c r="A2065" s="239"/>
      <c r="B2065" s="250"/>
      <c r="C2065" s="239"/>
      <c r="D2065" s="239"/>
      <c r="E2065" s="268"/>
      <c r="F2065" s="282"/>
    </row>
    <row r="2066" spans="1:6">
      <c r="A2066" s="239"/>
      <c r="B2066" s="250"/>
      <c r="C2066" s="239"/>
      <c r="D2066" s="239"/>
      <c r="E2066" s="268"/>
      <c r="F2066" s="282"/>
    </row>
    <row r="2067" spans="1:6">
      <c r="A2067" s="239"/>
      <c r="B2067" s="250"/>
      <c r="C2067" s="239"/>
      <c r="D2067" s="239"/>
      <c r="E2067" s="268"/>
      <c r="F2067" s="282"/>
    </row>
    <row r="2068" spans="1:6">
      <c r="A2068" s="239"/>
      <c r="B2068" s="250"/>
      <c r="C2068" s="239"/>
      <c r="D2068" s="239"/>
      <c r="E2068" s="268"/>
      <c r="F2068" s="282"/>
    </row>
    <row r="2069" spans="1:6">
      <c r="A2069" s="239"/>
      <c r="B2069" s="250"/>
      <c r="C2069" s="239"/>
      <c r="D2069" s="239"/>
      <c r="E2069" s="268"/>
      <c r="F2069" s="282"/>
    </row>
    <row r="2070" spans="1:6">
      <c r="A2070" s="239"/>
      <c r="B2070" s="250"/>
      <c r="C2070" s="239"/>
      <c r="D2070" s="239"/>
      <c r="E2070" s="268"/>
      <c r="F2070" s="282"/>
    </row>
    <row r="2071" spans="1:6">
      <c r="A2071" s="239"/>
      <c r="B2071" s="250"/>
      <c r="C2071" s="239"/>
      <c r="D2071" s="239"/>
      <c r="E2071" s="268"/>
      <c r="F2071" s="282"/>
    </row>
    <row r="2072" spans="1:6">
      <c r="A2072" s="239"/>
      <c r="B2072" s="250"/>
      <c r="C2072" s="239"/>
      <c r="D2072" s="239"/>
      <c r="E2072" s="268"/>
      <c r="F2072" s="282"/>
    </row>
    <row r="2073" spans="1:6">
      <c r="A2073" s="239"/>
      <c r="B2073" s="250"/>
      <c r="C2073" s="239"/>
      <c r="D2073" s="239"/>
      <c r="E2073" s="268"/>
      <c r="F2073" s="282"/>
    </row>
    <row r="2074" spans="1:6">
      <c r="A2074" s="239"/>
      <c r="B2074" s="250"/>
      <c r="C2074" s="239"/>
      <c r="D2074" s="239"/>
      <c r="E2074" s="268"/>
      <c r="F2074" s="282"/>
    </row>
    <row r="2075" spans="1:6">
      <c r="A2075" s="239"/>
      <c r="B2075" s="250"/>
      <c r="C2075" s="239"/>
      <c r="D2075" s="239"/>
      <c r="E2075" s="268"/>
      <c r="F2075" s="282"/>
    </row>
    <row r="2076" spans="1:6">
      <c r="A2076" s="239"/>
      <c r="B2076" s="250"/>
      <c r="C2076" s="239"/>
      <c r="D2076" s="239"/>
      <c r="E2076" s="268"/>
      <c r="F2076" s="282"/>
    </row>
    <row r="2077" spans="1:6">
      <c r="A2077" s="239"/>
      <c r="B2077" s="250"/>
      <c r="C2077" s="239"/>
      <c r="D2077" s="239"/>
      <c r="E2077" s="268"/>
      <c r="F2077" s="282"/>
    </row>
    <row r="2078" spans="1:6">
      <c r="A2078" s="239"/>
      <c r="B2078" s="250"/>
      <c r="C2078" s="239"/>
      <c r="D2078" s="239"/>
      <c r="E2078" s="268"/>
      <c r="F2078" s="282"/>
    </row>
    <row r="2079" spans="1:6">
      <c r="A2079" s="239"/>
      <c r="B2079" s="250"/>
      <c r="C2079" s="239"/>
      <c r="D2079" s="239"/>
      <c r="E2079" s="268"/>
      <c r="F2079" s="282"/>
    </row>
    <row r="2080" spans="1:6">
      <c r="A2080" s="239"/>
      <c r="B2080" s="250"/>
      <c r="C2080" s="239"/>
      <c r="D2080" s="239"/>
      <c r="E2080" s="268"/>
      <c r="F2080" s="282"/>
    </row>
    <row r="2081" spans="1:6">
      <c r="A2081" s="239"/>
      <c r="B2081" s="250"/>
      <c r="C2081" s="239"/>
      <c r="D2081" s="239"/>
      <c r="E2081" s="268"/>
      <c r="F2081" s="282"/>
    </row>
    <row r="2082" spans="1:6">
      <c r="A2082" s="239"/>
      <c r="B2082" s="250"/>
      <c r="C2082" s="239"/>
      <c r="D2082" s="239"/>
      <c r="E2082" s="268"/>
      <c r="F2082" s="282"/>
    </row>
    <row r="2083" spans="1:6">
      <c r="A2083" s="239"/>
      <c r="B2083" s="250"/>
      <c r="C2083" s="239"/>
      <c r="D2083" s="239"/>
      <c r="E2083" s="268"/>
      <c r="F2083" s="282"/>
    </row>
    <row r="2084" spans="1:6">
      <c r="A2084" s="239"/>
      <c r="B2084" s="250"/>
      <c r="C2084" s="239"/>
      <c r="D2084" s="239"/>
      <c r="E2084" s="268"/>
      <c r="F2084" s="282"/>
    </row>
    <row r="2085" spans="1:6">
      <c r="A2085" s="239"/>
      <c r="B2085" s="250"/>
      <c r="C2085" s="239"/>
      <c r="D2085" s="239"/>
      <c r="E2085" s="268"/>
      <c r="F2085" s="282"/>
    </row>
    <row r="2086" spans="1:6">
      <c r="A2086" s="239"/>
      <c r="B2086" s="250"/>
      <c r="C2086" s="239"/>
      <c r="D2086" s="239"/>
      <c r="E2086" s="268"/>
      <c r="F2086" s="282"/>
    </row>
    <row r="2087" spans="1:6">
      <c r="A2087" s="239"/>
      <c r="B2087" s="250"/>
      <c r="C2087" s="239"/>
      <c r="D2087" s="239"/>
      <c r="E2087" s="268"/>
      <c r="F2087" s="282"/>
    </row>
    <row r="2088" spans="1:6">
      <c r="A2088" s="239"/>
      <c r="B2088" s="250"/>
      <c r="C2088" s="239"/>
      <c r="D2088" s="239"/>
      <c r="E2088" s="268"/>
      <c r="F2088" s="282"/>
    </row>
    <row r="2089" spans="1:6">
      <c r="A2089" s="239"/>
      <c r="B2089" s="250"/>
      <c r="C2089" s="239"/>
      <c r="D2089" s="239"/>
      <c r="E2089" s="268"/>
      <c r="F2089" s="282"/>
    </row>
    <row r="2090" spans="1:6">
      <c r="A2090" s="239"/>
      <c r="B2090" s="250"/>
      <c r="C2090" s="239"/>
      <c r="D2090" s="239"/>
      <c r="E2090" s="268"/>
      <c r="F2090" s="282"/>
    </row>
    <row r="2091" spans="1:6">
      <c r="A2091" s="239"/>
      <c r="B2091" s="250"/>
      <c r="C2091" s="239"/>
      <c r="D2091" s="239"/>
      <c r="E2091" s="268"/>
      <c r="F2091" s="282"/>
    </row>
    <row r="2092" spans="1:6">
      <c r="A2092" s="239"/>
      <c r="B2092" s="250"/>
      <c r="C2092" s="239"/>
      <c r="D2092" s="239"/>
      <c r="E2092" s="268"/>
      <c r="F2092" s="282"/>
    </row>
    <row r="2093" spans="1:6">
      <c r="A2093" s="239"/>
      <c r="B2093" s="250"/>
      <c r="C2093" s="239"/>
      <c r="D2093" s="239"/>
      <c r="E2093" s="268"/>
      <c r="F2093" s="282"/>
    </row>
    <row r="2094" spans="1:6">
      <c r="A2094" s="239"/>
      <c r="B2094" s="250"/>
      <c r="C2094" s="239"/>
      <c r="D2094" s="239"/>
      <c r="E2094" s="268"/>
      <c r="F2094" s="282"/>
    </row>
    <row r="2095" spans="1:6">
      <c r="A2095" s="239"/>
      <c r="B2095" s="250"/>
      <c r="C2095" s="239"/>
      <c r="D2095" s="239"/>
      <c r="E2095" s="268"/>
      <c r="F2095" s="282"/>
    </row>
    <row r="2096" spans="1:6">
      <c r="A2096" s="239"/>
      <c r="B2096" s="250"/>
      <c r="C2096" s="239"/>
      <c r="D2096" s="239"/>
      <c r="E2096" s="268"/>
      <c r="F2096" s="282"/>
    </row>
    <row r="2097" spans="1:6">
      <c r="A2097" s="239"/>
      <c r="B2097" s="250"/>
      <c r="C2097" s="239"/>
      <c r="D2097" s="239"/>
      <c r="E2097" s="268"/>
      <c r="F2097" s="282"/>
    </row>
    <row r="2098" spans="1:6">
      <c r="A2098" s="239"/>
      <c r="B2098" s="250"/>
      <c r="C2098" s="239"/>
      <c r="D2098" s="239"/>
      <c r="E2098" s="268"/>
      <c r="F2098" s="282"/>
    </row>
    <row r="2099" spans="1:6">
      <c r="A2099" s="239"/>
      <c r="B2099" s="250"/>
      <c r="C2099" s="239"/>
      <c r="D2099" s="239"/>
      <c r="E2099" s="268"/>
      <c r="F2099" s="282"/>
    </row>
    <row r="2100" spans="1:6">
      <c r="A2100" s="239"/>
      <c r="B2100" s="250"/>
      <c r="C2100" s="239"/>
      <c r="D2100" s="239"/>
      <c r="E2100" s="268"/>
      <c r="F2100" s="282"/>
    </row>
    <row r="2101" spans="1:6">
      <c r="A2101" s="239"/>
      <c r="B2101" s="250"/>
      <c r="C2101" s="239"/>
      <c r="D2101" s="239"/>
      <c r="E2101" s="268"/>
      <c r="F2101" s="282"/>
    </row>
    <row r="2102" spans="1:6">
      <c r="A2102" s="239"/>
      <c r="B2102" s="250"/>
      <c r="C2102" s="239"/>
      <c r="D2102" s="239"/>
      <c r="E2102" s="268"/>
      <c r="F2102" s="282"/>
    </row>
    <row r="2103" spans="1:6">
      <c r="A2103" s="239"/>
      <c r="B2103" s="250"/>
      <c r="C2103" s="239"/>
      <c r="D2103" s="239"/>
      <c r="E2103" s="268"/>
      <c r="F2103" s="282"/>
    </row>
    <row r="2104" spans="1:6">
      <c r="A2104" s="239"/>
      <c r="B2104" s="250"/>
      <c r="C2104" s="239"/>
      <c r="D2104" s="239"/>
      <c r="E2104" s="268"/>
      <c r="F2104" s="282"/>
    </row>
    <row r="2105" spans="1:6">
      <c r="A2105" s="239"/>
      <c r="B2105" s="250"/>
      <c r="C2105" s="239"/>
      <c r="D2105" s="239"/>
      <c r="E2105" s="268"/>
      <c r="F2105" s="282"/>
    </row>
    <row r="2106" spans="1:6">
      <c r="A2106" s="239"/>
      <c r="B2106" s="250"/>
      <c r="C2106" s="239"/>
      <c r="D2106" s="239"/>
      <c r="E2106" s="268"/>
      <c r="F2106" s="282"/>
    </row>
    <row r="2107" spans="1:6">
      <c r="A2107" s="239"/>
      <c r="B2107" s="250"/>
      <c r="C2107" s="239"/>
      <c r="D2107" s="239"/>
      <c r="E2107" s="268"/>
      <c r="F2107" s="282"/>
    </row>
    <row r="2108" spans="1:6">
      <c r="A2108" s="239"/>
      <c r="B2108" s="250"/>
      <c r="C2108" s="239"/>
      <c r="D2108" s="239"/>
      <c r="E2108" s="268"/>
      <c r="F2108" s="282"/>
    </row>
    <row r="2109" spans="1:6">
      <c r="A2109" s="239"/>
      <c r="B2109" s="250"/>
      <c r="C2109" s="239"/>
      <c r="D2109" s="239"/>
      <c r="E2109" s="268"/>
      <c r="F2109" s="282"/>
    </row>
    <row r="2110" spans="1:6">
      <c r="A2110" s="239"/>
      <c r="B2110" s="250"/>
      <c r="C2110" s="239"/>
      <c r="D2110" s="239"/>
      <c r="E2110" s="268"/>
      <c r="F2110" s="282"/>
    </row>
    <row r="2111" spans="1:6">
      <c r="A2111" s="239"/>
      <c r="B2111" s="250"/>
      <c r="C2111" s="239"/>
      <c r="D2111" s="239"/>
      <c r="E2111" s="268"/>
      <c r="F2111" s="282"/>
    </row>
    <row r="2112" spans="1:6">
      <c r="A2112" s="239"/>
      <c r="B2112" s="250"/>
      <c r="C2112" s="239"/>
      <c r="D2112" s="239"/>
      <c r="E2112" s="268"/>
      <c r="F2112" s="282"/>
    </row>
    <row r="2113" spans="1:6">
      <c r="A2113" s="239"/>
      <c r="B2113" s="250"/>
      <c r="C2113" s="239"/>
      <c r="D2113" s="239"/>
      <c r="E2113" s="268"/>
      <c r="F2113" s="282"/>
    </row>
    <row r="2114" spans="1:6">
      <c r="A2114" s="239"/>
      <c r="B2114" s="250"/>
      <c r="C2114" s="239"/>
      <c r="D2114" s="239"/>
      <c r="E2114" s="268"/>
      <c r="F2114" s="282"/>
    </row>
    <row r="2115" spans="1:6">
      <c r="A2115" s="239"/>
      <c r="B2115" s="250"/>
      <c r="C2115" s="239"/>
      <c r="D2115" s="239"/>
      <c r="E2115" s="268"/>
      <c r="F2115" s="282"/>
    </row>
    <row r="2116" spans="1:6">
      <c r="A2116" s="239"/>
      <c r="B2116" s="250"/>
      <c r="C2116" s="239"/>
      <c r="D2116" s="239"/>
      <c r="E2116" s="268"/>
      <c r="F2116" s="282"/>
    </row>
    <row r="2117" spans="1:6">
      <c r="A2117" s="239"/>
      <c r="B2117" s="250"/>
      <c r="C2117" s="239"/>
      <c r="D2117" s="239"/>
      <c r="E2117" s="268"/>
      <c r="F2117" s="282"/>
    </row>
    <row r="2118" spans="1:6">
      <c r="A2118" s="239"/>
      <c r="B2118" s="250"/>
      <c r="C2118" s="239"/>
      <c r="D2118" s="239"/>
      <c r="E2118" s="268"/>
      <c r="F2118" s="282"/>
    </row>
    <row r="2119" spans="1:6">
      <c r="A2119" s="239"/>
      <c r="B2119" s="250"/>
      <c r="C2119" s="239"/>
      <c r="D2119" s="239"/>
      <c r="E2119" s="268"/>
      <c r="F2119" s="282"/>
    </row>
    <row r="2120" spans="1:6">
      <c r="A2120" s="239"/>
      <c r="B2120" s="250"/>
      <c r="C2120" s="239"/>
      <c r="D2120" s="239"/>
      <c r="E2120" s="268"/>
      <c r="F2120" s="282"/>
    </row>
    <row r="2121" spans="1:6">
      <c r="A2121" s="239"/>
      <c r="B2121" s="250"/>
      <c r="C2121" s="239"/>
      <c r="D2121" s="239"/>
      <c r="E2121" s="268"/>
      <c r="F2121" s="282"/>
    </row>
    <row r="2122" spans="1:6">
      <c r="A2122" s="239"/>
      <c r="B2122" s="250"/>
      <c r="C2122" s="239"/>
      <c r="D2122" s="239"/>
      <c r="E2122" s="268"/>
      <c r="F2122" s="282"/>
    </row>
    <row r="2123" spans="1:6">
      <c r="A2123" s="239"/>
      <c r="B2123" s="250"/>
      <c r="C2123" s="239"/>
      <c r="D2123" s="239"/>
      <c r="E2123" s="268"/>
      <c r="F2123" s="282"/>
    </row>
    <row r="2124" spans="1:6">
      <c r="A2124" s="239"/>
      <c r="B2124" s="250"/>
      <c r="C2124" s="239"/>
      <c r="D2124" s="239"/>
      <c r="E2124" s="268"/>
      <c r="F2124" s="282"/>
    </row>
    <row r="2125" spans="1:6">
      <c r="A2125" s="239"/>
      <c r="B2125" s="250"/>
      <c r="C2125" s="239"/>
      <c r="D2125" s="239"/>
      <c r="E2125" s="268"/>
      <c r="F2125" s="282"/>
    </row>
    <row r="2126" spans="1:6">
      <c r="A2126" s="239"/>
      <c r="B2126" s="250"/>
      <c r="C2126" s="239"/>
      <c r="D2126" s="239"/>
      <c r="E2126" s="268"/>
      <c r="F2126" s="282"/>
    </row>
    <row r="2127" spans="1:6">
      <c r="A2127" s="239"/>
      <c r="B2127" s="250"/>
      <c r="C2127" s="239"/>
      <c r="D2127" s="239"/>
      <c r="E2127" s="268"/>
      <c r="F2127" s="282"/>
    </row>
    <row r="2128" spans="1:6">
      <c r="A2128" s="239"/>
      <c r="B2128" s="250"/>
      <c r="C2128" s="239"/>
      <c r="D2128" s="239"/>
      <c r="E2128" s="268"/>
      <c r="F2128" s="282"/>
    </row>
    <row r="2129" spans="1:6">
      <c r="A2129" s="239"/>
      <c r="B2129" s="250"/>
      <c r="C2129" s="239"/>
      <c r="D2129" s="239"/>
      <c r="E2129" s="268"/>
      <c r="F2129" s="282"/>
    </row>
    <row r="2130" spans="1:6">
      <c r="A2130" s="239"/>
      <c r="B2130" s="250"/>
      <c r="C2130" s="239"/>
      <c r="D2130" s="239"/>
      <c r="E2130" s="268"/>
      <c r="F2130" s="282"/>
    </row>
    <row r="2131" spans="1:6">
      <c r="A2131" s="239"/>
      <c r="B2131" s="250"/>
      <c r="C2131" s="239"/>
      <c r="D2131" s="239"/>
      <c r="E2131" s="268"/>
      <c r="F2131" s="282"/>
    </row>
    <row r="2132" spans="1:6">
      <c r="A2132" s="239"/>
      <c r="B2132" s="250"/>
      <c r="C2132" s="239"/>
      <c r="D2132" s="239"/>
      <c r="E2132" s="268"/>
      <c r="F2132" s="282"/>
    </row>
    <row r="2133" spans="1:6">
      <c r="A2133" s="239"/>
      <c r="B2133" s="250"/>
      <c r="C2133" s="239"/>
      <c r="D2133" s="239"/>
      <c r="E2133" s="268"/>
      <c r="F2133" s="282"/>
    </row>
    <row r="2134" spans="1:6">
      <c r="A2134" s="239"/>
      <c r="B2134" s="250"/>
      <c r="C2134" s="239"/>
      <c r="D2134" s="239"/>
      <c r="E2134" s="268"/>
      <c r="F2134" s="282"/>
    </row>
    <row r="2135" spans="1:6">
      <c r="A2135" s="239"/>
      <c r="B2135" s="250"/>
      <c r="C2135" s="239"/>
      <c r="D2135" s="239"/>
      <c r="E2135" s="268"/>
      <c r="F2135" s="282"/>
    </row>
    <row r="2136" spans="1:6">
      <c r="A2136" s="239"/>
      <c r="B2136" s="250"/>
      <c r="C2136" s="239"/>
      <c r="D2136" s="239"/>
      <c r="E2136" s="268"/>
      <c r="F2136" s="282"/>
    </row>
    <row r="2137" spans="1:6">
      <c r="A2137" s="239"/>
      <c r="B2137" s="250"/>
      <c r="C2137" s="239"/>
      <c r="D2137" s="239"/>
      <c r="E2137" s="268"/>
      <c r="F2137" s="282"/>
    </row>
    <row r="2138" spans="1:6">
      <c r="A2138" s="239"/>
      <c r="B2138" s="250"/>
      <c r="C2138" s="239"/>
      <c r="D2138" s="239"/>
      <c r="E2138" s="268"/>
      <c r="F2138" s="282"/>
    </row>
    <row r="2139" spans="1:6">
      <c r="A2139" s="239"/>
      <c r="B2139" s="250"/>
      <c r="C2139" s="239"/>
      <c r="D2139" s="239"/>
      <c r="E2139" s="268"/>
      <c r="F2139" s="282"/>
    </row>
    <row r="2140" spans="1:6">
      <c r="A2140" s="239"/>
      <c r="B2140" s="250"/>
      <c r="C2140" s="239"/>
      <c r="D2140" s="239"/>
      <c r="E2140" s="268"/>
      <c r="F2140" s="282"/>
    </row>
    <row r="2141" spans="1:6">
      <c r="A2141" s="239"/>
      <c r="B2141" s="250"/>
      <c r="C2141" s="239"/>
      <c r="D2141" s="239"/>
      <c r="E2141" s="268"/>
      <c r="F2141" s="282"/>
    </row>
    <row r="2142" spans="1:6">
      <c r="A2142" s="239"/>
      <c r="B2142" s="250"/>
      <c r="C2142" s="239"/>
      <c r="D2142" s="239"/>
      <c r="E2142" s="268"/>
      <c r="F2142" s="282"/>
    </row>
    <row r="2143" spans="1:6">
      <c r="A2143" s="239"/>
      <c r="B2143" s="250"/>
      <c r="C2143" s="239"/>
      <c r="D2143" s="239"/>
      <c r="E2143" s="268"/>
      <c r="F2143" s="282"/>
    </row>
    <row r="2144" spans="1:6">
      <c r="A2144" s="239"/>
      <c r="B2144" s="250"/>
      <c r="C2144" s="239"/>
      <c r="D2144" s="239"/>
      <c r="E2144" s="268"/>
      <c r="F2144" s="282"/>
    </row>
    <row r="2145" spans="1:6">
      <c r="A2145" s="239"/>
      <c r="B2145" s="250"/>
      <c r="C2145" s="239"/>
      <c r="D2145" s="239"/>
      <c r="E2145" s="268"/>
      <c r="F2145" s="282"/>
    </row>
    <row r="2146" spans="1:6">
      <c r="A2146" s="239"/>
      <c r="B2146" s="250"/>
      <c r="C2146" s="239"/>
      <c r="D2146" s="239"/>
      <c r="E2146" s="268"/>
      <c r="F2146" s="282"/>
    </row>
    <row r="2147" spans="1:6">
      <c r="A2147" s="239"/>
      <c r="B2147" s="250"/>
      <c r="C2147" s="239"/>
      <c r="D2147" s="239"/>
      <c r="E2147" s="268"/>
      <c r="F2147" s="282"/>
    </row>
    <row r="2148" spans="1:6">
      <c r="A2148" s="239"/>
      <c r="B2148" s="250"/>
      <c r="C2148" s="239"/>
      <c r="D2148" s="239"/>
      <c r="E2148" s="268"/>
      <c r="F2148" s="282"/>
    </row>
    <row r="2149" spans="1:6">
      <c r="A2149" s="239"/>
      <c r="B2149" s="250"/>
      <c r="C2149" s="239"/>
      <c r="D2149" s="239"/>
      <c r="E2149" s="268"/>
      <c r="F2149" s="282"/>
    </row>
    <row r="2150" spans="1:6">
      <c r="A2150" s="239"/>
      <c r="B2150" s="250"/>
      <c r="C2150" s="239"/>
      <c r="D2150" s="239"/>
      <c r="E2150" s="268"/>
      <c r="F2150" s="282"/>
    </row>
    <row r="2151" spans="1:6">
      <c r="A2151" s="239"/>
      <c r="B2151" s="250"/>
      <c r="C2151" s="239"/>
      <c r="D2151" s="239"/>
      <c r="E2151" s="268"/>
      <c r="F2151" s="282"/>
    </row>
    <row r="2152" spans="1:6">
      <c r="A2152" s="239"/>
      <c r="B2152" s="250"/>
      <c r="C2152" s="239"/>
      <c r="D2152" s="239"/>
      <c r="E2152" s="268"/>
      <c r="F2152" s="282"/>
    </row>
    <row r="2153" spans="1:6">
      <c r="A2153" s="239"/>
      <c r="B2153" s="250"/>
      <c r="C2153" s="239"/>
      <c r="D2153" s="239"/>
      <c r="E2153" s="268"/>
      <c r="F2153" s="282"/>
    </row>
    <row r="2154" spans="1:6">
      <c r="A2154" s="239"/>
      <c r="B2154" s="250"/>
      <c r="C2154" s="239"/>
      <c r="D2154" s="239"/>
      <c r="E2154" s="268"/>
      <c r="F2154" s="282"/>
    </row>
    <row r="2155" spans="1:6">
      <c r="A2155" s="239"/>
      <c r="B2155" s="250"/>
      <c r="C2155" s="239"/>
      <c r="D2155" s="239"/>
      <c r="E2155" s="268"/>
      <c r="F2155" s="282"/>
    </row>
    <row r="2156" spans="1:6">
      <c r="A2156" s="239"/>
      <c r="B2156" s="250"/>
      <c r="C2156" s="239"/>
      <c r="D2156" s="239"/>
      <c r="E2156" s="268"/>
      <c r="F2156" s="282"/>
    </row>
    <row r="2157" spans="1:6">
      <c r="A2157" s="239"/>
      <c r="B2157" s="250"/>
      <c r="C2157" s="239"/>
      <c r="D2157" s="239"/>
      <c r="E2157" s="268"/>
      <c r="F2157" s="282"/>
    </row>
    <row r="2158" spans="1:6">
      <c r="A2158" s="239"/>
      <c r="B2158" s="250"/>
      <c r="C2158" s="239"/>
      <c r="D2158" s="239"/>
      <c r="E2158" s="268"/>
      <c r="F2158" s="282"/>
    </row>
    <row r="2159" spans="1:6">
      <c r="A2159" s="239"/>
      <c r="B2159" s="250"/>
      <c r="C2159" s="239"/>
      <c r="D2159" s="239"/>
      <c r="E2159" s="268"/>
      <c r="F2159" s="282"/>
    </row>
    <row r="2160" spans="1:6">
      <c r="A2160" s="239"/>
      <c r="B2160" s="250"/>
      <c r="C2160" s="239"/>
      <c r="D2160" s="239"/>
      <c r="E2160" s="268"/>
      <c r="F2160" s="282"/>
    </row>
    <row r="2161" spans="1:6">
      <c r="A2161" s="239"/>
      <c r="B2161" s="250"/>
      <c r="C2161" s="239"/>
      <c r="D2161" s="239"/>
      <c r="E2161" s="268"/>
      <c r="F2161" s="282"/>
    </row>
    <row r="2162" spans="1:6">
      <c r="A2162" s="239"/>
      <c r="B2162" s="250"/>
      <c r="C2162" s="239"/>
      <c r="D2162" s="239"/>
      <c r="E2162" s="268"/>
      <c r="F2162" s="282"/>
    </row>
    <row r="2163" spans="1:6">
      <c r="A2163" s="239"/>
      <c r="B2163" s="250"/>
      <c r="C2163" s="239"/>
      <c r="D2163" s="239"/>
      <c r="E2163" s="268"/>
      <c r="F2163" s="282"/>
    </row>
    <row r="2164" spans="1:6">
      <c r="A2164" s="239"/>
      <c r="B2164" s="250"/>
      <c r="C2164" s="239"/>
      <c r="D2164" s="239"/>
      <c r="E2164" s="268"/>
      <c r="F2164" s="282"/>
    </row>
    <row r="2165" spans="1:6">
      <c r="A2165" s="239"/>
      <c r="B2165" s="250"/>
      <c r="C2165" s="239"/>
      <c r="D2165" s="239"/>
      <c r="E2165" s="268"/>
      <c r="F2165" s="282"/>
    </row>
    <row r="2166" spans="1:6">
      <c r="A2166" s="239"/>
      <c r="B2166" s="250"/>
      <c r="C2166" s="239"/>
      <c r="D2166" s="239"/>
      <c r="E2166" s="268"/>
      <c r="F2166" s="282"/>
    </row>
    <row r="2167" spans="1:6">
      <c r="A2167" s="239"/>
      <c r="B2167" s="250"/>
      <c r="C2167" s="239"/>
      <c r="D2167" s="239"/>
      <c r="E2167" s="268"/>
      <c r="F2167" s="282"/>
    </row>
    <row r="2168" spans="1:6">
      <c r="A2168" s="239"/>
      <c r="B2168" s="250"/>
      <c r="C2168" s="239"/>
      <c r="D2168" s="239"/>
      <c r="E2168" s="268"/>
      <c r="F2168" s="282"/>
    </row>
    <row r="2169" spans="1:6">
      <c r="A2169" s="239"/>
      <c r="B2169" s="250"/>
      <c r="C2169" s="239"/>
      <c r="D2169" s="239"/>
      <c r="E2169" s="268"/>
      <c r="F2169" s="282"/>
    </row>
    <row r="2170" spans="1:6">
      <c r="A2170" s="239"/>
      <c r="B2170" s="250"/>
      <c r="C2170" s="239"/>
      <c r="D2170" s="239"/>
      <c r="E2170" s="268"/>
      <c r="F2170" s="282"/>
    </row>
    <row r="2171" spans="1:6">
      <c r="A2171" s="239"/>
      <c r="B2171" s="250"/>
      <c r="C2171" s="239"/>
      <c r="D2171" s="239"/>
      <c r="E2171" s="268"/>
      <c r="F2171" s="282"/>
    </row>
    <row r="2172" spans="1:6">
      <c r="A2172" s="239"/>
      <c r="B2172" s="250"/>
      <c r="C2172" s="239"/>
      <c r="D2172" s="239"/>
      <c r="E2172" s="268"/>
      <c r="F2172" s="282"/>
    </row>
    <row r="2173" spans="1:6">
      <c r="A2173" s="239"/>
      <c r="B2173" s="250"/>
      <c r="C2173" s="239"/>
      <c r="D2173" s="239"/>
      <c r="E2173" s="268"/>
      <c r="F2173" s="282"/>
    </row>
    <row r="2174" spans="1:6">
      <c r="A2174" s="239"/>
      <c r="B2174" s="250"/>
      <c r="C2174" s="239"/>
      <c r="D2174" s="239"/>
      <c r="E2174" s="268"/>
      <c r="F2174" s="282"/>
    </row>
    <row r="2175" spans="1:6">
      <c r="A2175" s="239"/>
      <c r="B2175" s="250"/>
      <c r="C2175" s="239"/>
      <c r="D2175" s="239"/>
      <c r="E2175" s="268"/>
      <c r="F2175" s="282"/>
    </row>
    <row r="2176" spans="1:6">
      <c r="A2176" s="239"/>
      <c r="B2176" s="250"/>
      <c r="C2176" s="239"/>
      <c r="D2176" s="239"/>
      <c r="E2176" s="268"/>
      <c r="F2176" s="282"/>
    </row>
  </sheetData>
  <sheetProtection algorithmName="SHA-512" hashValue="uZQM/jg7BgHnRThWSIjTJX2XdyiBr9NDdyJ0JUCDhJJSc31OAWPbruXyw5ADDskQyLefP/hhoBxUb4kY5YadXg==" saltValue="Z3punyMwv3rOstQDeWfoIw==" spinCount="100000" sheet="1" selectLockedCells="1"/>
  <pageMargins left="0.7" right="0.7" top="0.75" bottom="0.75" header="0.3" footer="0.3"/>
  <pageSetup paperSize="9" orientation="portrait" r:id="rId1"/>
  <headerFooter>
    <oddHeader>&amp;L&amp;"Arial Narrow,Bold"PROPOSED ICT OFFICE&amp;CDRAFT BOQ</oddHeader>
    <oddFooter>&amp;CAP &amp;P</oddFooter>
  </headerFooter>
  <rowBreaks count="15" manualBreakCount="15">
    <brk id="46" max="16383" man="1"/>
    <brk id="96" max="16383" man="1"/>
    <brk id="154" max="16383" man="1"/>
    <brk id="209" max="16383" man="1"/>
    <brk id="260" max="16383" man="1"/>
    <brk id="301" max="16383" man="1"/>
    <brk id="343" max="16383" man="1"/>
    <brk id="377" max="16383" man="1"/>
    <brk id="431" max="16383" man="1"/>
    <brk id="483" max="16383" man="1"/>
    <brk id="539" max="16383" man="1"/>
    <brk id="577" max="16383" man="1"/>
    <brk id="628" max="16383" man="1"/>
    <brk id="683" max="16383" man="1"/>
    <brk id="734"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31"/>
  <sheetViews>
    <sheetView view="pageBreakPreview" topLeftCell="A7" zoomScale="60" zoomScaleNormal="100" workbookViewId="0">
      <selection activeCell="C9" sqref="C9"/>
    </sheetView>
  </sheetViews>
  <sheetFormatPr defaultRowHeight="12.75"/>
  <sheetData>
    <row r="1" spans="1:8">
      <c r="A1" s="435"/>
      <c r="B1" s="435"/>
      <c r="C1" s="435"/>
      <c r="D1" s="435"/>
      <c r="E1" s="435"/>
      <c r="F1" s="435"/>
      <c r="G1" s="435"/>
      <c r="H1" s="435"/>
    </row>
    <row r="2" spans="1:8">
      <c r="A2" s="435"/>
      <c r="B2" s="435"/>
      <c r="C2" s="435"/>
      <c r="D2" s="435"/>
      <c r="E2" s="435"/>
      <c r="F2" s="435"/>
      <c r="G2" s="435"/>
      <c r="H2" s="435"/>
    </row>
    <row r="3" spans="1:8">
      <c r="A3" s="435"/>
      <c r="B3" s="435"/>
      <c r="C3" s="435"/>
      <c r="D3" s="435"/>
      <c r="E3" s="435"/>
      <c r="F3" s="435"/>
      <c r="G3" s="435"/>
      <c r="H3" s="435"/>
    </row>
    <row r="4" spans="1:8">
      <c r="A4" s="435"/>
      <c r="B4" s="435"/>
      <c r="C4" s="435"/>
      <c r="D4" s="435"/>
      <c r="E4" s="435"/>
      <c r="F4" s="435"/>
      <c r="G4" s="435"/>
      <c r="H4" s="435"/>
    </row>
    <row r="5" spans="1:8">
      <c r="A5" s="435"/>
      <c r="B5" s="435"/>
      <c r="C5" s="435"/>
      <c r="D5" s="435"/>
      <c r="E5" s="435"/>
      <c r="F5" s="435"/>
      <c r="G5" s="435"/>
      <c r="H5" s="435"/>
    </row>
    <row r="6" spans="1:8">
      <c r="A6" s="435"/>
      <c r="B6" s="435"/>
      <c r="C6" s="435"/>
      <c r="D6" s="435"/>
      <c r="E6" s="435"/>
      <c r="F6" s="435"/>
      <c r="G6" s="435"/>
      <c r="H6" s="435"/>
    </row>
    <row r="7" spans="1:8">
      <c r="A7" s="436"/>
      <c r="B7" s="435"/>
      <c r="C7" s="435"/>
      <c r="D7" s="435"/>
      <c r="E7" s="435"/>
      <c r="F7" s="435"/>
      <c r="G7" s="435"/>
      <c r="H7" s="435"/>
    </row>
    <row r="8" spans="1:8">
      <c r="A8" s="436"/>
      <c r="B8" s="435"/>
      <c r="C8" s="435"/>
      <c r="D8" s="435"/>
      <c r="E8" s="435"/>
      <c r="F8" s="435"/>
      <c r="G8" s="435"/>
      <c r="H8" s="435"/>
    </row>
    <row r="9" spans="1:8" ht="23.25">
      <c r="A9" s="437" t="s">
        <v>509</v>
      </c>
      <c r="B9" s="438"/>
      <c r="C9" s="435"/>
      <c r="D9" s="435"/>
      <c r="E9" s="435"/>
      <c r="F9" s="435"/>
      <c r="G9" s="435"/>
      <c r="H9" s="435"/>
    </row>
    <row r="10" spans="1:8" ht="23.25">
      <c r="A10" s="437"/>
      <c r="B10" s="438"/>
      <c r="C10" s="435"/>
      <c r="D10" s="435"/>
      <c r="E10" s="435"/>
      <c r="F10" s="435"/>
      <c r="G10" s="435"/>
      <c r="H10" s="435"/>
    </row>
    <row r="11" spans="1:8" ht="23.25">
      <c r="A11" s="437"/>
      <c r="B11" s="438"/>
      <c r="C11" s="435"/>
      <c r="D11" s="435"/>
      <c r="E11" s="435"/>
      <c r="F11" s="435"/>
      <c r="G11" s="435"/>
      <c r="H11" s="435"/>
    </row>
    <row r="12" spans="1:8" ht="23.25">
      <c r="A12" s="437"/>
      <c r="B12" s="438"/>
      <c r="C12" s="435"/>
      <c r="D12" s="435"/>
      <c r="E12" s="435"/>
      <c r="F12" s="435"/>
      <c r="G12" s="435"/>
      <c r="H12" s="435"/>
    </row>
    <row r="13" spans="1:8" ht="23.25">
      <c r="A13" s="437" t="s">
        <v>469</v>
      </c>
      <c r="B13" s="438"/>
      <c r="C13" s="435"/>
      <c r="D13" s="435"/>
      <c r="E13" s="435"/>
      <c r="F13" s="435"/>
      <c r="G13" s="435"/>
      <c r="H13" s="435"/>
    </row>
    <row r="14" spans="1:8">
      <c r="A14" s="435"/>
      <c r="B14" s="435"/>
      <c r="C14" s="435"/>
      <c r="D14" s="435"/>
      <c r="E14" s="435"/>
      <c r="F14" s="435"/>
      <c r="G14" s="435"/>
      <c r="H14" s="435"/>
    </row>
    <row r="15" spans="1:8">
      <c r="A15" s="435"/>
      <c r="B15" s="435"/>
      <c r="C15" s="435"/>
      <c r="D15" s="435"/>
      <c r="E15" s="435"/>
      <c r="F15" s="435"/>
      <c r="G15" s="435"/>
      <c r="H15" s="435"/>
    </row>
    <row r="16" spans="1:8">
      <c r="A16" s="435"/>
      <c r="B16" s="435"/>
      <c r="C16" s="435"/>
      <c r="D16" s="435"/>
      <c r="E16" s="435"/>
      <c r="F16" s="435"/>
      <c r="G16" s="435"/>
      <c r="H16" s="435"/>
    </row>
    <row r="17" spans="1:8">
      <c r="A17" s="435"/>
      <c r="B17" s="435"/>
      <c r="C17" s="435"/>
      <c r="D17" s="435"/>
      <c r="E17" s="435"/>
      <c r="F17" s="435"/>
      <c r="G17" s="435"/>
      <c r="H17" s="435"/>
    </row>
    <row r="18" spans="1:8">
      <c r="A18" s="436" t="s">
        <v>626</v>
      </c>
      <c r="B18" s="436"/>
      <c r="C18" s="436"/>
      <c r="D18" s="436"/>
      <c r="E18" s="436"/>
      <c r="F18" s="436"/>
      <c r="G18" s="436"/>
      <c r="H18" s="436"/>
    </row>
    <row r="19" spans="1:8">
      <c r="A19" s="436"/>
      <c r="B19" s="436"/>
      <c r="C19" s="436"/>
      <c r="D19" s="436"/>
      <c r="E19" s="436"/>
      <c r="F19" s="436"/>
      <c r="G19" s="436"/>
      <c r="H19" s="436"/>
    </row>
    <row r="20" spans="1:8">
      <c r="A20" s="436" t="s">
        <v>627</v>
      </c>
      <c r="B20" s="436"/>
      <c r="C20" s="436"/>
      <c r="D20" s="436"/>
      <c r="E20" s="436"/>
      <c r="F20" s="436"/>
      <c r="G20" s="436"/>
      <c r="H20" s="436"/>
    </row>
    <row r="21" spans="1:8">
      <c r="A21" s="436"/>
      <c r="B21" s="436"/>
      <c r="C21" s="436"/>
      <c r="D21" s="436"/>
      <c r="E21" s="436"/>
      <c r="F21" s="436"/>
      <c r="G21" s="436"/>
      <c r="H21" s="436"/>
    </row>
    <row r="22" spans="1:8">
      <c r="A22" s="436"/>
      <c r="B22" s="436"/>
      <c r="C22" s="436"/>
      <c r="D22" s="436"/>
      <c r="E22" s="436"/>
      <c r="F22" s="436"/>
      <c r="G22" s="436"/>
      <c r="H22" s="436"/>
    </row>
    <row r="23" spans="1:8">
      <c r="A23" s="435"/>
      <c r="B23" s="435"/>
      <c r="C23" s="435"/>
      <c r="D23" s="435"/>
      <c r="E23" s="435"/>
      <c r="F23" s="435"/>
      <c r="G23" s="435"/>
      <c r="H23" s="435"/>
    </row>
    <row r="24" spans="1:8">
      <c r="A24" s="435"/>
      <c r="B24" s="435"/>
      <c r="C24" s="435"/>
      <c r="D24" s="435"/>
      <c r="E24" s="435"/>
      <c r="F24" s="435"/>
      <c r="G24" s="435"/>
      <c r="H24" s="435"/>
    </row>
    <row r="25" spans="1:8">
      <c r="A25" s="435"/>
      <c r="B25" s="435"/>
      <c r="C25" s="435"/>
      <c r="D25" s="435"/>
      <c r="E25" s="435"/>
      <c r="F25" s="435"/>
      <c r="G25" s="435"/>
      <c r="H25" s="435"/>
    </row>
    <row r="26" spans="1:8">
      <c r="A26" s="435"/>
      <c r="B26" s="435"/>
      <c r="C26" s="435"/>
      <c r="D26" s="435"/>
      <c r="E26" s="435"/>
      <c r="F26" s="435"/>
      <c r="G26" s="435"/>
      <c r="H26" s="435"/>
    </row>
    <row r="27" spans="1:8">
      <c r="A27" s="435"/>
      <c r="B27" s="435"/>
      <c r="C27" s="435"/>
      <c r="D27" s="435"/>
      <c r="E27" s="435"/>
      <c r="F27" s="435"/>
      <c r="G27" s="435"/>
      <c r="H27" s="435"/>
    </row>
    <row r="28" spans="1:8">
      <c r="A28" s="435"/>
      <c r="B28" s="435"/>
      <c r="C28" s="435"/>
      <c r="D28" s="435"/>
      <c r="E28" s="435"/>
      <c r="F28" s="435"/>
      <c r="G28" s="435"/>
      <c r="H28" s="435"/>
    </row>
    <row r="29" spans="1:8">
      <c r="A29" s="435"/>
      <c r="B29" s="435"/>
      <c r="C29" s="435"/>
      <c r="D29" s="435"/>
      <c r="E29" s="435"/>
      <c r="F29" s="435"/>
      <c r="G29" s="435"/>
      <c r="H29" s="435"/>
    </row>
    <row r="30" spans="1:8">
      <c r="A30" s="435"/>
      <c r="B30" s="435"/>
      <c r="C30" s="435"/>
      <c r="D30" s="435"/>
      <c r="E30" s="435"/>
      <c r="F30" s="435"/>
      <c r="G30" s="435"/>
      <c r="H30" s="435"/>
    </row>
    <row r="31" spans="1:8">
      <c r="A31" s="435"/>
      <c r="B31" s="435"/>
      <c r="C31" s="435"/>
      <c r="D31" s="435"/>
      <c r="E31" s="435"/>
      <c r="F31" s="435"/>
      <c r="G31" s="435"/>
      <c r="H31" s="435"/>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37"/>
  <sheetViews>
    <sheetView view="pageBreakPreview" zoomScale="86" zoomScaleNormal="100" zoomScaleSheetLayoutView="86" workbookViewId="0">
      <selection activeCell="C9" sqref="C9"/>
    </sheetView>
  </sheetViews>
  <sheetFormatPr defaultRowHeight="12.75"/>
  <cols>
    <col min="1" max="1" width="6.140625" customWidth="1"/>
    <col min="2" max="2" width="45.42578125" customWidth="1"/>
    <col min="3" max="3" width="6.42578125" customWidth="1"/>
    <col min="4" max="4" width="9.28515625" bestFit="1" customWidth="1"/>
    <col min="6" max="6" width="12.7109375" customWidth="1"/>
    <col min="8" max="8" width="14.140625" bestFit="1" customWidth="1"/>
  </cols>
  <sheetData>
    <row r="1" spans="1:6">
      <c r="A1" s="439" t="s">
        <v>628</v>
      </c>
      <c r="B1" s="440" t="s">
        <v>477</v>
      </c>
      <c r="C1" s="439" t="s">
        <v>629</v>
      </c>
      <c r="D1" s="441" t="s">
        <v>1623</v>
      </c>
      <c r="E1" s="442" t="s">
        <v>1624</v>
      </c>
      <c r="F1" s="443" t="s">
        <v>479</v>
      </c>
    </row>
    <row r="2" spans="1:6">
      <c r="A2" s="444"/>
      <c r="B2" s="121"/>
      <c r="C2" s="444"/>
      <c r="D2" s="445"/>
      <c r="E2" s="446"/>
      <c r="F2" s="447"/>
    </row>
    <row r="3" spans="1:6" ht="25.5">
      <c r="A3" s="444"/>
      <c r="B3" s="119" t="s">
        <v>1925</v>
      </c>
      <c r="C3" s="444"/>
      <c r="D3" s="445"/>
      <c r="E3" s="446"/>
      <c r="F3" s="447"/>
    </row>
    <row r="4" spans="1:6">
      <c r="A4" s="254"/>
      <c r="B4" s="119"/>
      <c r="C4" s="254"/>
      <c r="D4" s="448"/>
      <c r="E4" s="449"/>
      <c r="F4" s="447"/>
    </row>
    <row r="5" spans="1:6">
      <c r="A5" s="254"/>
      <c r="B5" s="121" t="s">
        <v>1905</v>
      </c>
      <c r="C5" s="254"/>
      <c r="D5" s="448"/>
      <c r="E5" s="449"/>
      <c r="F5" s="447"/>
    </row>
    <row r="6" spans="1:6">
      <c r="A6" s="254"/>
      <c r="B6" s="121"/>
      <c r="C6" s="254"/>
      <c r="D6" s="448"/>
      <c r="E6" s="449"/>
      <c r="F6" s="447"/>
    </row>
    <row r="7" spans="1:6">
      <c r="A7" s="444">
        <v>1</v>
      </c>
      <c r="B7" s="227" t="s">
        <v>470</v>
      </c>
      <c r="C7" s="254"/>
      <c r="D7" s="448"/>
      <c r="E7" s="449"/>
      <c r="F7" s="447"/>
    </row>
    <row r="8" spans="1:6">
      <c r="A8" s="254"/>
      <c r="B8" s="121"/>
      <c r="C8" s="254"/>
      <c r="D8" s="448"/>
      <c r="E8" s="449"/>
      <c r="F8" s="447"/>
    </row>
    <row r="9" spans="1:6" ht="25.5">
      <c r="A9" s="395">
        <v>1.1000000000000001</v>
      </c>
      <c r="B9" s="121" t="s">
        <v>1904</v>
      </c>
      <c r="C9" s="254" t="s">
        <v>18</v>
      </c>
      <c r="D9" s="448">
        <v>1</v>
      </c>
      <c r="E9" s="449"/>
      <c r="F9" s="174">
        <v>350000</v>
      </c>
    </row>
    <row r="10" spans="1:6">
      <c r="A10" s="395"/>
      <c r="B10" s="225"/>
      <c r="C10" s="254"/>
      <c r="D10" s="450"/>
      <c r="E10" s="449"/>
      <c r="F10" s="447"/>
    </row>
    <row r="11" spans="1:6">
      <c r="A11" s="395"/>
      <c r="B11" s="225"/>
      <c r="C11" s="451"/>
      <c r="D11" s="450"/>
      <c r="E11" s="452"/>
      <c r="F11" s="447"/>
    </row>
    <row r="12" spans="1:6">
      <c r="A12" s="395"/>
      <c r="B12" s="121"/>
      <c r="C12" s="254"/>
      <c r="D12" s="450"/>
      <c r="E12" s="449"/>
      <c r="F12" s="447"/>
    </row>
    <row r="13" spans="1:6">
      <c r="A13" s="395"/>
      <c r="B13" s="121"/>
      <c r="C13" s="254"/>
      <c r="D13" s="450"/>
      <c r="E13" s="449"/>
      <c r="F13" s="447"/>
    </row>
    <row r="14" spans="1:6">
      <c r="A14" s="254"/>
      <c r="B14" s="121"/>
      <c r="C14" s="254"/>
      <c r="D14" s="448"/>
      <c r="E14" s="449"/>
      <c r="F14" s="447"/>
    </row>
    <row r="15" spans="1:6">
      <c r="A15" s="444"/>
      <c r="B15" s="227"/>
      <c r="C15" s="254"/>
      <c r="D15" s="448"/>
      <c r="E15" s="449"/>
      <c r="F15" s="447"/>
    </row>
    <row r="16" spans="1:6">
      <c r="A16" s="395"/>
      <c r="B16" s="121"/>
      <c r="C16" s="254"/>
      <c r="D16" s="448"/>
      <c r="E16" s="449"/>
      <c r="F16" s="447"/>
    </row>
    <row r="17" spans="1:8">
      <c r="A17" s="425"/>
      <c r="B17" s="121"/>
      <c r="C17" s="254"/>
      <c r="D17" s="448"/>
      <c r="E17" s="449"/>
      <c r="F17" s="174"/>
    </row>
    <row r="18" spans="1:8">
      <c r="A18" s="425"/>
      <c r="B18" s="225"/>
      <c r="C18" s="254"/>
      <c r="D18" s="450"/>
      <c r="E18" s="449"/>
      <c r="F18" s="447"/>
    </row>
    <row r="19" spans="1:8">
      <c r="A19" s="425"/>
      <c r="B19" s="225"/>
      <c r="C19" s="451"/>
      <c r="D19" s="450"/>
      <c r="E19" s="452"/>
      <c r="F19" s="447"/>
      <c r="H19" s="460"/>
    </row>
    <row r="20" spans="1:8">
      <c r="A20" s="425"/>
      <c r="B20" s="121"/>
      <c r="C20" s="254"/>
      <c r="D20" s="450"/>
      <c r="E20" s="449"/>
      <c r="F20" s="447"/>
    </row>
    <row r="21" spans="1:8">
      <c r="A21" s="425"/>
      <c r="B21" s="121"/>
      <c r="C21" s="254"/>
      <c r="D21" s="450"/>
      <c r="E21" s="449"/>
      <c r="F21" s="447"/>
    </row>
    <row r="22" spans="1:8">
      <c r="A22" s="254"/>
      <c r="B22" s="121"/>
      <c r="C22" s="254"/>
      <c r="D22" s="450"/>
      <c r="E22" s="449"/>
      <c r="F22" s="447"/>
    </row>
    <row r="23" spans="1:8">
      <c r="A23" s="444"/>
      <c r="B23" s="227"/>
      <c r="C23" s="254"/>
      <c r="D23" s="448"/>
      <c r="E23" s="449"/>
      <c r="F23" s="447"/>
    </row>
    <row r="24" spans="1:8">
      <c r="A24" s="395"/>
      <c r="B24" s="121"/>
      <c r="C24" s="254"/>
      <c r="D24" s="448"/>
      <c r="E24" s="449"/>
      <c r="F24" s="447"/>
    </row>
    <row r="25" spans="1:8">
      <c r="A25" s="395"/>
      <c r="B25" s="121"/>
      <c r="C25" s="254"/>
      <c r="D25" s="448"/>
      <c r="E25" s="449"/>
      <c r="F25" s="174"/>
    </row>
    <row r="26" spans="1:8">
      <c r="A26" s="395"/>
      <c r="B26" s="225"/>
      <c r="C26" s="254"/>
      <c r="D26" s="450"/>
      <c r="E26" s="449"/>
      <c r="F26" s="447"/>
    </row>
    <row r="27" spans="1:8">
      <c r="A27" s="395"/>
      <c r="B27" s="225"/>
      <c r="C27" s="451"/>
      <c r="D27" s="450"/>
      <c r="E27" s="452"/>
      <c r="F27" s="447"/>
    </row>
    <row r="28" spans="1:8">
      <c r="A28" s="395"/>
      <c r="B28" s="121"/>
      <c r="C28" s="254"/>
      <c r="D28" s="450"/>
      <c r="E28" s="449"/>
      <c r="F28" s="447"/>
    </row>
    <row r="29" spans="1:8">
      <c r="A29" s="395"/>
      <c r="B29" s="121"/>
      <c r="C29" s="254"/>
      <c r="D29" s="450"/>
      <c r="E29" s="449"/>
      <c r="F29" s="447"/>
    </row>
    <row r="30" spans="1:8">
      <c r="A30" s="395"/>
      <c r="B30" s="121"/>
      <c r="C30" s="254"/>
      <c r="D30" s="450"/>
      <c r="E30" s="449"/>
      <c r="F30" s="447"/>
    </row>
    <row r="31" spans="1:8">
      <c r="A31" s="395"/>
      <c r="B31" s="121"/>
      <c r="C31" s="254"/>
      <c r="D31" s="450"/>
      <c r="E31" s="449"/>
      <c r="F31" s="447"/>
    </row>
    <row r="32" spans="1:8">
      <c r="A32" s="395"/>
      <c r="B32" s="121"/>
      <c r="C32" s="254"/>
      <c r="D32" s="450"/>
      <c r="E32" s="449"/>
      <c r="F32" s="447"/>
    </row>
    <row r="33" spans="1:6">
      <c r="A33" s="395"/>
      <c r="B33" s="121"/>
      <c r="C33" s="254"/>
      <c r="D33" s="450"/>
      <c r="E33" s="449"/>
      <c r="F33" s="447"/>
    </row>
    <row r="34" spans="1:6">
      <c r="A34" s="395"/>
      <c r="B34" s="121"/>
      <c r="C34" s="254"/>
      <c r="D34" s="450"/>
      <c r="E34" s="449"/>
      <c r="F34" s="447"/>
    </row>
    <row r="35" spans="1:6">
      <c r="A35" s="395"/>
      <c r="B35" s="121"/>
      <c r="C35" s="254"/>
      <c r="D35" s="450"/>
      <c r="E35" s="449"/>
      <c r="F35" s="447"/>
    </row>
    <row r="36" spans="1:6">
      <c r="A36" s="453"/>
      <c r="B36" s="128"/>
      <c r="C36" s="187"/>
      <c r="D36" s="454"/>
      <c r="E36" s="455"/>
      <c r="F36" s="456"/>
    </row>
    <row r="37" spans="1:6">
      <c r="A37" s="457"/>
      <c r="B37" s="117" t="s">
        <v>1604</v>
      </c>
      <c r="C37" s="146"/>
      <c r="D37" s="450"/>
      <c r="E37" s="458"/>
      <c r="F37" s="459">
        <f>SUM(F3:F36)</f>
        <v>350000</v>
      </c>
    </row>
  </sheetData>
  <sheetProtection algorithmName="SHA-512" hashValue="qju5RTLfkXMS+eZeL4h9Rg9gUAOu0M6wZdBhS8cgKytpw+nb0qfRvnPJy21ryMnRy/P2urpx6oXM8mqiXPCAVQ==" saltValue="P1yEU7Aslop8VSM6gMU1gA==" spinCount="100000" sheet="1" objects="1" scenarios="1"/>
  <pageMargins left="0.7" right="0.7" top="0.75" bottom="0.75" header="0.3" footer="0.3"/>
  <pageSetup paperSize="9" orientation="portrait" r:id="rId1"/>
  <headerFooter>
    <oddHeader>&amp;L&amp;"Arial Narrow,Bold"PROPOSED ICT OFFICE</oddHeader>
    <oddFooter>&amp;CPC&amp;P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31"/>
  <sheetViews>
    <sheetView view="pageBreakPreview" zoomScale="60" zoomScaleNormal="100" workbookViewId="0">
      <selection activeCell="C9" sqref="C9"/>
    </sheetView>
  </sheetViews>
  <sheetFormatPr defaultRowHeight="12.75"/>
  <sheetData>
    <row r="1" spans="1:8">
      <c r="A1" s="435"/>
      <c r="B1" s="435"/>
      <c r="C1" s="435"/>
      <c r="D1" s="435"/>
      <c r="E1" s="435"/>
      <c r="F1" s="435"/>
      <c r="G1" s="435"/>
      <c r="H1" s="435"/>
    </row>
    <row r="2" spans="1:8">
      <c r="A2" s="435"/>
      <c r="B2" s="435"/>
      <c r="C2" s="435"/>
      <c r="D2" s="435"/>
      <c r="E2" s="435"/>
      <c r="F2" s="435"/>
      <c r="G2" s="435"/>
      <c r="H2" s="435"/>
    </row>
    <row r="3" spans="1:8">
      <c r="A3" s="435"/>
      <c r="B3" s="435"/>
      <c r="C3" s="435"/>
      <c r="D3" s="435"/>
      <c r="E3" s="435"/>
      <c r="F3" s="435"/>
      <c r="G3" s="435"/>
      <c r="H3" s="435"/>
    </row>
    <row r="4" spans="1:8">
      <c r="A4" s="435"/>
      <c r="B4" s="435"/>
      <c r="C4" s="435"/>
      <c r="D4" s="435"/>
      <c r="E4" s="435"/>
      <c r="F4" s="435"/>
      <c r="G4" s="435"/>
      <c r="H4" s="435"/>
    </row>
    <row r="5" spans="1:8">
      <c r="A5" s="435"/>
      <c r="B5" s="435"/>
      <c r="C5" s="435"/>
      <c r="D5" s="435"/>
      <c r="E5" s="435"/>
      <c r="F5" s="435"/>
      <c r="G5" s="435"/>
      <c r="H5" s="435"/>
    </row>
    <row r="6" spans="1:8">
      <c r="A6" s="435"/>
      <c r="B6" s="435"/>
      <c r="C6" s="435"/>
      <c r="D6" s="435"/>
      <c r="E6" s="435"/>
      <c r="F6" s="435"/>
      <c r="G6" s="435"/>
      <c r="H6" s="435"/>
    </row>
    <row r="7" spans="1:8">
      <c r="A7" s="436"/>
      <c r="B7" s="435"/>
      <c r="C7" s="435"/>
      <c r="D7" s="435"/>
      <c r="E7" s="435"/>
      <c r="F7" s="435"/>
      <c r="G7" s="435"/>
      <c r="H7" s="435"/>
    </row>
    <row r="8" spans="1:8">
      <c r="A8" s="436"/>
      <c r="B8" s="435"/>
      <c r="C8" s="435"/>
      <c r="D8" s="435"/>
      <c r="E8" s="435"/>
      <c r="F8" s="435"/>
      <c r="G8" s="435"/>
      <c r="H8" s="435"/>
    </row>
    <row r="9" spans="1:8" ht="23.25">
      <c r="A9" s="437" t="s">
        <v>510</v>
      </c>
      <c r="B9" s="438"/>
      <c r="C9" s="435"/>
      <c r="D9" s="435"/>
      <c r="E9" s="435"/>
      <c r="F9" s="435"/>
      <c r="G9" s="435"/>
      <c r="H9" s="435"/>
    </row>
    <row r="10" spans="1:8" ht="23.25">
      <c r="A10" s="437"/>
      <c r="B10" s="438"/>
      <c r="C10" s="435"/>
      <c r="D10" s="435"/>
      <c r="E10" s="435"/>
      <c r="F10" s="435"/>
      <c r="G10" s="435"/>
      <c r="H10" s="435"/>
    </row>
    <row r="11" spans="1:8" ht="23.25">
      <c r="A11" s="437"/>
      <c r="B11" s="438"/>
      <c r="C11" s="435"/>
      <c r="D11" s="435"/>
      <c r="E11" s="435"/>
      <c r="F11" s="435"/>
      <c r="G11" s="435"/>
      <c r="H11" s="435"/>
    </row>
    <row r="12" spans="1:8" ht="23.25">
      <c r="A12" s="437"/>
      <c r="B12" s="438"/>
      <c r="C12" s="435"/>
      <c r="D12" s="435"/>
      <c r="E12" s="435"/>
      <c r="F12" s="435"/>
      <c r="G12" s="435"/>
      <c r="H12" s="435"/>
    </row>
    <row r="13" spans="1:8" ht="23.25">
      <c r="A13" s="437" t="s">
        <v>472</v>
      </c>
      <c r="B13" s="438"/>
      <c r="C13" s="435"/>
      <c r="D13" s="435"/>
      <c r="E13" s="435"/>
      <c r="F13" s="435"/>
      <c r="G13" s="435"/>
      <c r="H13" s="435"/>
    </row>
    <row r="14" spans="1:8">
      <c r="A14" s="435"/>
      <c r="B14" s="435"/>
      <c r="C14" s="435"/>
      <c r="D14" s="435"/>
      <c r="E14" s="435"/>
      <c r="F14" s="435"/>
      <c r="G14" s="435"/>
      <c r="H14" s="435"/>
    </row>
    <row r="15" spans="1:8">
      <c r="A15" s="435"/>
      <c r="B15" s="435"/>
      <c r="C15" s="435"/>
      <c r="D15" s="435"/>
      <c r="E15" s="435"/>
      <c r="F15" s="435"/>
      <c r="G15" s="435"/>
      <c r="H15" s="435"/>
    </row>
    <row r="16" spans="1:8">
      <c r="A16" s="435"/>
      <c r="B16" s="435"/>
      <c r="C16" s="435"/>
      <c r="D16" s="435"/>
      <c r="E16" s="435"/>
      <c r="F16" s="435"/>
      <c r="G16" s="435"/>
      <c r="H16" s="435"/>
    </row>
    <row r="17" spans="1:8">
      <c r="A17" s="435"/>
      <c r="B17" s="435"/>
      <c r="C17" s="435"/>
      <c r="D17" s="435"/>
      <c r="E17" s="435"/>
      <c r="F17" s="435"/>
      <c r="G17" s="435"/>
      <c r="H17" s="435"/>
    </row>
    <row r="18" spans="1:8">
      <c r="A18" s="436" t="s">
        <v>626</v>
      </c>
      <c r="B18" s="436"/>
      <c r="C18" s="436"/>
      <c r="D18" s="436"/>
      <c r="E18" s="436"/>
      <c r="F18" s="436"/>
      <c r="G18" s="436"/>
      <c r="H18" s="436"/>
    </row>
    <row r="19" spans="1:8">
      <c r="A19" s="436"/>
      <c r="B19" s="436"/>
      <c r="C19" s="436"/>
      <c r="D19" s="436"/>
      <c r="E19" s="436"/>
      <c r="F19" s="436"/>
      <c r="G19" s="436"/>
      <c r="H19" s="436"/>
    </row>
    <row r="20" spans="1:8">
      <c r="A20" s="436" t="s">
        <v>1903</v>
      </c>
      <c r="B20" s="436"/>
      <c r="C20" s="436"/>
      <c r="D20" s="436"/>
      <c r="E20" s="436"/>
      <c r="F20" s="436"/>
      <c r="G20" s="436"/>
      <c r="H20" s="436"/>
    </row>
    <row r="21" spans="1:8">
      <c r="A21" s="436"/>
      <c r="B21" s="436"/>
      <c r="C21" s="436"/>
      <c r="D21" s="436"/>
      <c r="E21" s="436"/>
      <c r="F21" s="436"/>
      <c r="G21" s="436"/>
      <c r="H21" s="436"/>
    </row>
    <row r="22" spans="1:8">
      <c r="A22" s="436"/>
      <c r="B22" s="436"/>
      <c r="C22" s="436"/>
      <c r="D22" s="436"/>
      <c r="E22" s="436"/>
      <c r="F22" s="436"/>
      <c r="G22" s="436"/>
      <c r="H22" s="436"/>
    </row>
    <row r="23" spans="1:8">
      <c r="A23" s="435"/>
      <c r="B23" s="435"/>
      <c r="C23" s="435"/>
      <c r="D23" s="435"/>
      <c r="E23" s="435"/>
      <c r="F23" s="435"/>
      <c r="G23" s="435"/>
      <c r="H23" s="435"/>
    </row>
    <row r="24" spans="1:8">
      <c r="A24" s="435"/>
      <c r="B24" s="435"/>
      <c r="C24" s="435"/>
      <c r="D24" s="435"/>
      <c r="E24" s="435"/>
      <c r="F24" s="435"/>
      <c r="G24" s="435"/>
      <c r="H24" s="435"/>
    </row>
    <row r="25" spans="1:8">
      <c r="A25" s="435"/>
      <c r="B25" s="435"/>
      <c r="C25" s="435"/>
      <c r="D25" s="435"/>
      <c r="E25" s="435"/>
      <c r="F25" s="435"/>
      <c r="G25" s="435"/>
      <c r="H25" s="435"/>
    </row>
    <row r="26" spans="1:8">
      <c r="A26" s="435"/>
      <c r="B26" s="435"/>
      <c r="C26" s="435"/>
      <c r="D26" s="435"/>
      <c r="E26" s="435"/>
      <c r="F26" s="435"/>
      <c r="G26" s="435"/>
      <c r="H26" s="435"/>
    </row>
    <row r="27" spans="1:8">
      <c r="A27" s="435"/>
      <c r="B27" s="435"/>
      <c r="C27" s="435"/>
      <c r="D27" s="435"/>
      <c r="E27" s="435"/>
      <c r="F27" s="435"/>
      <c r="G27" s="435"/>
      <c r="H27" s="435"/>
    </row>
    <row r="28" spans="1:8">
      <c r="A28" s="435"/>
      <c r="B28" s="435"/>
      <c r="C28" s="435"/>
      <c r="D28" s="435"/>
      <c r="E28" s="435"/>
      <c r="F28" s="435"/>
      <c r="G28" s="435"/>
      <c r="H28" s="435"/>
    </row>
    <row r="29" spans="1:8">
      <c r="A29" s="435"/>
      <c r="B29" s="435"/>
      <c r="C29" s="435"/>
      <c r="D29" s="435"/>
      <c r="E29" s="435"/>
      <c r="F29" s="435"/>
      <c r="G29" s="435"/>
      <c r="H29" s="435"/>
    </row>
    <row r="30" spans="1:8">
      <c r="A30" s="435"/>
      <c r="B30" s="435"/>
      <c r="C30" s="435"/>
      <c r="D30" s="435"/>
      <c r="E30" s="435"/>
      <c r="F30" s="435"/>
      <c r="G30" s="435"/>
      <c r="H30" s="435"/>
    </row>
    <row r="31" spans="1:8">
      <c r="A31" s="435"/>
      <c r="B31" s="435"/>
      <c r="C31" s="435"/>
      <c r="D31" s="435"/>
      <c r="E31" s="435"/>
      <c r="F31" s="435"/>
      <c r="G31" s="435"/>
      <c r="H31" s="435"/>
    </row>
  </sheetData>
  <sheetProtection algorithmName="SHA-512" hashValue="gFzTi10FvnG9/F4co3941Wab1mJnXU9HHk4HqJVivz69cXGWqha+FpJBaLubm3HeD1S1wqffElFuxSAw1iONiQ==" saltValue="XoOlBZc+3duuV6+n6Hd4+w==" spinCount="100000" sheet="1" objects="1" scenarios="1"/>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55"/>
  <sheetViews>
    <sheetView view="pageBreakPreview" zoomScale="84" zoomScaleNormal="100" zoomScaleSheetLayoutView="84" workbookViewId="0">
      <selection activeCell="C9" sqref="C9"/>
    </sheetView>
  </sheetViews>
  <sheetFormatPr defaultRowHeight="12.75"/>
  <cols>
    <col min="1" max="1" width="6.140625" customWidth="1"/>
    <col min="2" max="2" width="42.140625" customWidth="1"/>
    <col min="3" max="3" width="7.7109375" customWidth="1"/>
    <col min="4" max="4" width="9.28515625" bestFit="1" customWidth="1"/>
    <col min="5" max="5" width="11.140625" customWidth="1"/>
    <col min="6" max="6" width="12.5703125" customWidth="1"/>
  </cols>
  <sheetData>
    <row r="1" spans="1:6">
      <c r="A1" s="439" t="s">
        <v>628</v>
      </c>
      <c r="B1" s="440" t="s">
        <v>477</v>
      </c>
      <c r="C1" s="439" t="s">
        <v>629</v>
      </c>
      <c r="D1" s="441" t="s">
        <v>1623</v>
      </c>
      <c r="E1" s="442" t="s">
        <v>1624</v>
      </c>
      <c r="F1" s="443" t="s">
        <v>479</v>
      </c>
    </row>
    <row r="2" spans="1:6">
      <c r="A2" s="135"/>
      <c r="B2" s="131"/>
      <c r="C2" s="136"/>
      <c r="D2" s="136"/>
      <c r="E2" s="148"/>
      <c r="F2" s="137"/>
    </row>
    <row r="3" spans="1:6">
      <c r="A3" s="135"/>
      <c r="B3" s="131" t="s">
        <v>472</v>
      </c>
      <c r="C3" s="136"/>
      <c r="D3" s="136"/>
      <c r="E3" s="148"/>
      <c r="F3" s="137"/>
    </row>
    <row r="4" spans="1:6">
      <c r="A4" s="135"/>
      <c r="B4" s="132"/>
      <c r="C4" s="136"/>
      <c r="D4" s="136"/>
      <c r="E4" s="148"/>
      <c r="F4" s="137"/>
    </row>
    <row r="5" spans="1:6" ht="51">
      <c r="A5" s="135"/>
      <c r="B5" s="132" t="s">
        <v>473</v>
      </c>
      <c r="C5" s="136"/>
      <c r="D5" s="136"/>
      <c r="E5" s="148"/>
      <c r="F5" s="137"/>
    </row>
    <row r="6" spans="1:6">
      <c r="A6" s="135"/>
      <c r="B6" s="132"/>
      <c r="C6" s="136"/>
      <c r="D6" s="136"/>
      <c r="E6" s="148"/>
      <c r="F6" s="137"/>
    </row>
    <row r="7" spans="1:6" ht="25.5">
      <c r="A7" s="135"/>
      <c r="B7" s="138" t="s">
        <v>1924</v>
      </c>
      <c r="C7" s="139"/>
      <c r="D7" s="139"/>
      <c r="E7" s="149"/>
      <c r="F7" s="137"/>
    </row>
    <row r="8" spans="1:6">
      <c r="A8" s="135"/>
      <c r="B8" s="138"/>
      <c r="C8" s="139"/>
      <c r="D8" s="139"/>
      <c r="E8" s="149"/>
      <c r="F8" s="137"/>
    </row>
    <row r="9" spans="1:6">
      <c r="A9" s="135"/>
      <c r="B9" s="132"/>
      <c r="C9" s="136"/>
      <c r="D9" s="136"/>
      <c r="E9" s="148"/>
      <c r="F9" s="137"/>
    </row>
    <row r="10" spans="1:6">
      <c r="A10" s="135">
        <v>1.1000000000000001</v>
      </c>
      <c r="B10" s="132" t="s">
        <v>1842</v>
      </c>
      <c r="C10" s="136" t="s">
        <v>18</v>
      </c>
      <c r="D10" s="136">
        <v>1</v>
      </c>
      <c r="E10" s="148">
        <v>100000</v>
      </c>
      <c r="F10" s="137">
        <f>D10*E10</f>
        <v>100000</v>
      </c>
    </row>
    <row r="11" spans="1:6">
      <c r="A11" s="135"/>
      <c r="B11" s="132"/>
      <c r="C11" s="136"/>
      <c r="D11" s="136"/>
      <c r="E11" s="148"/>
      <c r="F11" s="137"/>
    </row>
    <row r="12" spans="1:6">
      <c r="A12" s="135">
        <f>A10+0.1</f>
        <v>1.2000000000000002</v>
      </c>
      <c r="B12" s="132" t="s">
        <v>474</v>
      </c>
      <c r="C12" s="136" t="s">
        <v>18</v>
      </c>
      <c r="D12" s="136">
        <v>1</v>
      </c>
      <c r="E12" s="148">
        <v>100000</v>
      </c>
      <c r="F12" s="137">
        <f>D12*E12</f>
        <v>100000</v>
      </c>
    </row>
    <row r="13" spans="1:6">
      <c r="A13" s="140"/>
      <c r="B13" s="141"/>
      <c r="C13" s="90"/>
      <c r="D13" s="90"/>
      <c r="E13" s="434"/>
      <c r="F13" s="434"/>
    </row>
    <row r="14" spans="1:6">
      <c r="A14" s="135">
        <v>1.3</v>
      </c>
      <c r="B14" s="132" t="s">
        <v>1902</v>
      </c>
      <c r="C14" s="136" t="s">
        <v>18</v>
      </c>
      <c r="D14" s="136">
        <v>1</v>
      </c>
      <c r="E14" s="148">
        <v>100000</v>
      </c>
      <c r="F14" s="137">
        <f>D14*E14</f>
        <v>100000</v>
      </c>
    </row>
    <row r="15" spans="1:6">
      <c r="A15" s="135"/>
      <c r="B15" s="131"/>
      <c r="C15" s="136"/>
      <c r="D15" s="136"/>
      <c r="E15" s="148"/>
      <c r="F15" s="137"/>
    </row>
    <row r="16" spans="1:6">
      <c r="A16" s="135">
        <v>1.6</v>
      </c>
      <c r="B16" s="132" t="s">
        <v>1906</v>
      </c>
      <c r="C16" s="136" t="s">
        <v>18</v>
      </c>
      <c r="D16" s="136">
        <v>1</v>
      </c>
      <c r="E16" s="148">
        <v>50000</v>
      </c>
      <c r="F16" s="137">
        <f>D16*E16</f>
        <v>50000</v>
      </c>
    </row>
    <row r="17" spans="1:6">
      <c r="A17" s="135"/>
      <c r="B17" s="132"/>
      <c r="C17" s="136"/>
      <c r="D17" s="136"/>
      <c r="E17" s="148"/>
      <c r="F17" s="137"/>
    </row>
    <row r="18" spans="1:6">
      <c r="A18" s="135"/>
      <c r="B18" s="132"/>
      <c r="C18" s="136"/>
      <c r="D18" s="136"/>
      <c r="E18" s="148"/>
      <c r="F18" s="137"/>
    </row>
    <row r="19" spans="1:6">
      <c r="A19" s="135"/>
      <c r="B19" s="132"/>
      <c r="C19" s="136"/>
      <c r="D19" s="136"/>
      <c r="E19" s="148"/>
      <c r="F19" s="137"/>
    </row>
    <row r="20" spans="1:6">
      <c r="A20" s="135"/>
      <c r="B20" s="132"/>
      <c r="C20" s="136"/>
      <c r="D20" s="136"/>
      <c r="E20" s="148"/>
      <c r="F20" s="137"/>
    </row>
    <row r="21" spans="1:6">
      <c r="A21" s="135"/>
      <c r="B21" s="132"/>
      <c r="C21" s="136"/>
      <c r="D21" s="136"/>
      <c r="E21" s="148"/>
      <c r="F21" s="137"/>
    </row>
    <row r="22" spans="1:6">
      <c r="A22" s="135"/>
      <c r="B22" s="132"/>
      <c r="C22" s="136"/>
      <c r="D22" s="136"/>
      <c r="E22" s="148"/>
      <c r="F22" s="137"/>
    </row>
    <row r="23" spans="1:6">
      <c r="A23" s="135"/>
      <c r="B23" s="132"/>
      <c r="C23" s="136"/>
      <c r="D23" s="136"/>
      <c r="E23" s="148"/>
      <c r="F23" s="137"/>
    </row>
    <row r="24" spans="1:6">
      <c r="A24" s="135"/>
      <c r="B24" s="132"/>
      <c r="C24" s="136"/>
      <c r="D24" s="136"/>
      <c r="E24" s="148"/>
      <c r="F24" s="137"/>
    </row>
    <row r="25" spans="1:6">
      <c r="A25" s="135"/>
      <c r="B25" s="132"/>
      <c r="C25" s="136"/>
      <c r="D25" s="136"/>
      <c r="E25" s="148"/>
      <c r="F25" s="137"/>
    </row>
    <row r="26" spans="1:6">
      <c r="A26" s="135"/>
      <c r="B26" s="132"/>
      <c r="C26" s="136"/>
      <c r="D26" s="136"/>
      <c r="E26" s="148"/>
      <c r="F26" s="137"/>
    </row>
    <row r="27" spans="1:6">
      <c r="A27" s="135"/>
      <c r="B27" s="132"/>
      <c r="C27" s="136"/>
      <c r="D27" s="136"/>
      <c r="E27" s="148"/>
      <c r="F27" s="137"/>
    </row>
    <row r="28" spans="1:6">
      <c r="A28" s="135"/>
      <c r="B28" s="132"/>
      <c r="C28" s="136"/>
      <c r="D28" s="136"/>
      <c r="E28" s="148"/>
      <c r="F28" s="137"/>
    </row>
    <row r="29" spans="1:6">
      <c r="A29" s="135"/>
      <c r="B29" s="132"/>
      <c r="C29" s="136"/>
      <c r="D29" s="136"/>
      <c r="E29" s="148"/>
      <c r="F29" s="137"/>
    </row>
    <row r="30" spans="1:6">
      <c r="A30" s="135"/>
      <c r="B30" s="132"/>
      <c r="C30" s="136"/>
      <c r="D30" s="136"/>
      <c r="E30" s="148"/>
      <c r="F30" s="137"/>
    </row>
    <row r="31" spans="1:6">
      <c r="A31" s="135"/>
      <c r="B31" s="132"/>
      <c r="C31" s="136"/>
      <c r="D31" s="136"/>
      <c r="E31" s="148"/>
      <c r="F31" s="137"/>
    </row>
    <row r="32" spans="1:6">
      <c r="A32" s="135"/>
      <c r="B32" s="132"/>
      <c r="C32" s="136"/>
      <c r="D32" s="136"/>
      <c r="E32" s="148"/>
      <c r="F32" s="137"/>
    </row>
    <row r="33" spans="1:6">
      <c r="A33" s="135"/>
      <c r="B33" s="132"/>
      <c r="C33" s="136"/>
      <c r="D33" s="136"/>
      <c r="E33" s="148"/>
      <c r="F33" s="137"/>
    </row>
    <row r="34" spans="1:6">
      <c r="A34" s="135"/>
      <c r="B34" s="132"/>
      <c r="C34" s="136"/>
      <c r="D34" s="136"/>
      <c r="E34" s="148"/>
      <c r="F34" s="137"/>
    </row>
    <row r="35" spans="1:6">
      <c r="A35" s="135"/>
      <c r="B35" s="132"/>
      <c r="C35" s="136"/>
      <c r="D35" s="136"/>
      <c r="E35" s="148"/>
      <c r="F35" s="137"/>
    </row>
    <row r="36" spans="1:6">
      <c r="A36" s="135"/>
      <c r="B36" s="132"/>
      <c r="C36" s="136"/>
      <c r="D36" s="136"/>
      <c r="E36" s="148"/>
      <c r="F36" s="137"/>
    </row>
    <row r="37" spans="1:6">
      <c r="A37" s="135"/>
      <c r="B37" s="132"/>
      <c r="C37" s="136"/>
      <c r="D37" s="136"/>
      <c r="E37" s="148"/>
      <c r="F37" s="137"/>
    </row>
    <row r="38" spans="1:6">
      <c r="A38" s="135"/>
      <c r="B38" s="132"/>
      <c r="C38" s="136"/>
      <c r="D38" s="136"/>
      <c r="E38" s="148"/>
      <c r="F38" s="137"/>
    </row>
    <row r="39" spans="1:6">
      <c r="A39" s="135"/>
      <c r="B39" s="132"/>
      <c r="C39" s="136"/>
      <c r="D39" s="136"/>
      <c r="E39" s="148"/>
      <c r="F39" s="137"/>
    </row>
    <row r="40" spans="1:6">
      <c r="A40" s="135"/>
      <c r="B40" s="132"/>
      <c r="C40" s="136"/>
      <c r="D40" s="136"/>
      <c r="E40" s="148"/>
      <c r="F40" s="137"/>
    </row>
    <row r="41" spans="1:6">
      <c r="A41" s="135"/>
      <c r="B41" s="132"/>
      <c r="C41" s="136"/>
      <c r="D41" s="136"/>
      <c r="E41" s="148"/>
      <c r="F41" s="137"/>
    </row>
    <row r="42" spans="1:6">
      <c r="A42" s="135"/>
      <c r="B42" s="132"/>
      <c r="C42" s="136"/>
      <c r="D42" s="136"/>
      <c r="E42" s="148"/>
      <c r="F42" s="137"/>
    </row>
    <row r="43" spans="1:6">
      <c r="A43" s="135"/>
      <c r="B43" s="132"/>
      <c r="C43" s="136"/>
      <c r="D43" s="136"/>
      <c r="E43" s="148"/>
      <c r="F43" s="137"/>
    </row>
    <row r="44" spans="1:6">
      <c r="A44" s="135"/>
      <c r="B44" s="132"/>
      <c r="C44" s="136"/>
      <c r="D44" s="136"/>
      <c r="E44" s="148"/>
      <c r="F44" s="137"/>
    </row>
    <row r="45" spans="1:6">
      <c r="A45" s="135"/>
      <c r="B45" s="132"/>
      <c r="C45" s="136"/>
      <c r="D45" s="136"/>
      <c r="E45" s="148"/>
      <c r="F45" s="137"/>
    </row>
    <row r="46" spans="1:6">
      <c r="A46" s="135"/>
      <c r="B46" s="132"/>
      <c r="C46" s="136"/>
      <c r="D46" s="136"/>
      <c r="E46" s="148"/>
      <c r="F46" s="137"/>
    </row>
    <row r="47" spans="1:6">
      <c r="A47" s="135"/>
      <c r="B47" s="132"/>
      <c r="C47" s="136"/>
      <c r="D47" s="136"/>
      <c r="E47" s="148"/>
      <c r="F47" s="137"/>
    </row>
    <row r="48" spans="1:6">
      <c r="A48" s="135"/>
      <c r="B48" s="132"/>
      <c r="C48" s="136"/>
      <c r="D48" s="136"/>
      <c r="E48" s="148"/>
      <c r="F48" s="137"/>
    </row>
    <row r="49" spans="1:6">
      <c r="A49" s="135"/>
      <c r="B49" s="132"/>
      <c r="C49" s="136"/>
      <c r="D49" s="136"/>
      <c r="E49" s="148"/>
      <c r="F49" s="137"/>
    </row>
    <row r="50" spans="1:6">
      <c r="A50" s="135"/>
      <c r="B50" s="132"/>
      <c r="C50" s="136"/>
      <c r="D50" s="136"/>
      <c r="E50" s="148"/>
      <c r="F50" s="137"/>
    </row>
    <row r="51" spans="1:6">
      <c r="A51" s="135"/>
      <c r="B51" s="132"/>
      <c r="C51" s="136"/>
      <c r="D51" s="136"/>
      <c r="E51" s="148"/>
      <c r="F51" s="137"/>
    </row>
    <row r="52" spans="1:6">
      <c r="A52" s="135"/>
      <c r="B52" s="132"/>
      <c r="C52" s="136"/>
      <c r="D52" s="136"/>
      <c r="E52" s="148"/>
      <c r="F52" s="137"/>
    </row>
    <row r="53" spans="1:6">
      <c r="A53" s="135"/>
      <c r="B53" s="132"/>
      <c r="C53" s="136"/>
      <c r="D53" s="136"/>
      <c r="E53" s="148"/>
      <c r="F53" s="137"/>
    </row>
    <row r="54" spans="1:6">
      <c r="A54" s="161"/>
      <c r="B54" s="142"/>
      <c r="C54" s="156"/>
      <c r="D54" s="161"/>
      <c r="E54" s="162"/>
      <c r="F54" s="157"/>
    </row>
    <row r="55" spans="1:6">
      <c r="A55" s="163"/>
      <c r="B55" s="143" t="s">
        <v>1626</v>
      </c>
      <c r="C55" s="158"/>
      <c r="D55" s="163"/>
      <c r="E55" s="164"/>
      <c r="F55" s="159">
        <f>SUM(F3:F53)</f>
        <v>350000</v>
      </c>
    </row>
  </sheetData>
  <sheetProtection algorithmName="SHA-512" hashValue="7AJmC1vNzcEjANdo2DHhspNGW1B3nM63QDONE6l+rYx7YRe/0SAVt9fZoPUlHzSCXowptGQewAfurAkM+bDuQg==" saltValue="sB+3STlBhKBDyGRZEehfNQ==" spinCount="100000" sheet="1" objects="1" scenarios="1"/>
  <pageMargins left="0.7" right="0.7" top="0.75" bottom="0.75" header="0.3" footer="0.3"/>
  <pageSetup paperSize="9" orientation="portrait" r:id="rId1"/>
  <headerFooter>
    <oddHeader>&amp;L&amp;"Arial Narrow,Bold"PROPOSED ICT OFFICE</oddHeader>
    <oddFooter>&amp;CPS&amp;P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9:I20"/>
  <sheetViews>
    <sheetView view="pageBreakPreview" zoomScale="60" workbookViewId="0">
      <selection activeCell="C9" sqref="C9"/>
    </sheetView>
  </sheetViews>
  <sheetFormatPr defaultColWidth="9.140625" defaultRowHeight="12.75"/>
  <cols>
    <col min="1" max="16384" width="9.140625" style="113"/>
  </cols>
  <sheetData>
    <row r="9" spans="1:9" ht="23.25">
      <c r="A9" s="115"/>
      <c r="B9" s="115"/>
    </row>
    <row r="10" spans="1:9" ht="23.25">
      <c r="A10" s="115"/>
      <c r="B10" s="115"/>
    </row>
    <row r="11" spans="1:9" ht="23.25">
      <c r="A11" s="115"/>
      <c r="B11" s="115"/>
    </row>
    <row r="12" spans="1:9" ht="23.25">
      <c r="A12" s="115"/>
      <c r="B12" s="115"/>
    </row>
    <row r="13" spans="1:9" ht="45.75" customHeight="1">
      <c r="A13" s="482" t="s">
        <v>513</v>
      </c>
      <c r="B13" s="482"/>
      <c r="C13" s="482"/>
      <c r="D13" s="482"/>
      <c r="E13" s="482"/>
      <c r="F13" s="482"/>
      <c r="G13" s="482"/>
      <c r="H13" s="482"/>
      <c r="I13" s="482"/>
    </row>
    <row r="18" spans="1:1">
      <c r="A18" s="113" t="s">
        <v>626</v>
      </c>
    </row>
    <row r="20" spans="1:1">
      <c r="A20" s="113" t="s">
        <v>1637</v>
      </c>
    </row>
  </sheetData>
  <sheetProtection algorithmName="SHA-512" hashValue="b+lTq+bX5anq5Ye3VxlGTao+PdsCISyetZwLAU0RXqffcM9ICT96C0YWnRjebdCcwJLK/wEhiLlCkutkJ5pjGw==" saltValue="M8qshMUyINjZ2Mh1ayTFhQ==" spinCount="100000" sheet="1" objects="1" scenarios="1"/>
  <mergeCells count="1">
    <mergeCell ref="A13:I1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51"/>
  <sheetViews>
    <sheetView showZeros="0" view="pageBreakPreview" zoomScaleNormal="100" zoomScaleSheetLayoutView="100" workbookViewId="0">
      <selection activeCell="C9" sqref="C9"/>
    </sheetView>
  </sheetViews>
  <sheetFormatPr defaultColWidth="33.5703125" defaultRowHeight="12.75"/>
  <cols>
    <col min="1" max="1" width="9.85546875" style="391" customWidth="1"/>
    <col min="2" max="2" width="41.140625" style="361" customWidth="1"/>
    <col min="3" max="3" width="8.85546875" style="361" customWidth="1"/>
    <col min="4" max="4" width="12.140625" style="361" customWidth="1"/>
    <col min="5" max="5" width="15.85546875" style="165" customWidth="1"/>
    <col min="6" max="252" width="33.5703125" style="398"/>
    <col min="253" max="253" width="11.42578125" style="398" customWidth="1"/>
    <col min="254" max="254" width="41.140625" style="398" customWidth="1"/>
    <col min="255" max="255" width="8.42578125" style="398" customWidth="1"/>
    <col min="256" max="256" width="15.140625" style="398" customWidth="1"/>
    <col min="257" max="257" width="16" style="398" customWidth="1"/>
    <col min="258" max="258" width="17.28515625" style="398" customWidth="1"/>
    <col min="259" max="508" width="33.5703125" style="398"/>
    <col min="509" max="509" width="11.42578125" style="398" customWidth="1"/>
    <col min="510" max="510" width="41.140625" style="398" customWidth="1"/>
    <col min="511" max="511" width="8.42578125" style="398" customWidth="1"/>
    <col min="512" max="512" width="15.140625" style="398" customWidth="1"/>
    <col min="513" max="513" width="16" style="398" customWidth="1"/>
    <col min="514" max="514" width="17.28515625" style="398" customWidth="1"/>
    <col min="515" max="764" width="33.5703125" style="398"/>
    <col min="765" max="765" width="11.42578125" style="398" customWidth="1"/>
    <col min="766" max="766" width="41.140625" style="398" customWidth="1"/>
    <col min="767" max="767" width="8.42578125" style="398" customWidth="1"/>
    <col min="768" max="768" width="15.140625" style="398" customWidth="1"/>
    <col min="769" max="769" width="16" style="398" customWidth="1"/>
    <col min="770" max="770" width="17.28515625" style="398" customWidth="1"/>
    <col min="771" max="1020" width="33.5703125" style="398"/>
    <col min="1021" max="1021" width="11.42578125" style="398" customWidth="1"/>
    <col min="1022" max="1022" width="41.140625" style="398" customWidth="1"/>
    <col min="1023" max="1023" width="8.42578125" style="398" customWidth="1"/>
    <col min="1024" max="1024" width="15.140625" style="398" customWidth="1"/>
    <col min="1025" max="1025" width="16" style="398" customWidth="1"/>
    <col min="1026" max="1026" width="17.28515625" style="398" customWidth="1"/>
    <col min="1027" max="1276" width="33.5703125" style="398"/>
    <col min="1277" max="1277" width="11.42578125" style="398" customWidth="1"/>
    <col min="1278" max="1278" width="41.140625" style="398" customWidth="1"/>
    <col min="1279" max="1279" width="8.42578125" style="398" customWidth="1"/>
    <col min="1280" max="1280" width="15.140625" style="398" customWidth="1"/>
    <col min="1281" max="1281" width="16" style="398" customWidth="1"/>
    <col min="1282" max="1282" width="17.28515625" style="398" customWidth="1"/>
    <col min="1283" max="1532" width="33.5703125" style="398"/>
    <col min="1533" max="1533" width="11.42578125" style="398" customWidth="1"/>
    <col min="1534" max="1534" width="41.140625" style="398" customWidth="1"/>
    <col min="1535" max="1535" width="8.42578125" style="398" customWidth="1"/>
    <col min="1536" max="1536" width="15.140625" style="398" customWidth="1"/>
    <col min="1537" max="1537" width="16" style="398" customWidth="1"/>
    <col min="1538" max="1538" width="17.28515625" style="398" customWidth="1"/>
    <col min="1539" max="1788" width="33.5703125" style="398"/>
    <col min="1789" max="1789" width="11.42578125" style="398" customWidth="1"/>
    <col min="1790" max="1790" width="41.140625" style="398" customWidth="1"/>
    <col min="1791" max="1791" width="8.42578125" style="398" customWidth="1"/>
    <col min="1792" max="1792" width="15.140625" style="398" customWidth="1"/>
    <col min="1793" max="1793" width="16" style="398" customWidth="1"/>
    <col min="1794" max="1794" width="17.28515625" style="398" customWidth="1"/>
    <col min="1795" max="2044" width="33.5703125" style="398"/>
    <col min="2045" max="2045" width="11.42578125" style="398" customWidth="1"/>
    <col min="2046" max="2046" width="41.140625" style="398" customWidth="1"/>
    <col min="2047" max="2047" width="8.42578125" style="398" customWidth="1"/>
    <col min="2048" max="2048" width="15.140625" style="398" customWidth="1"/>
    <col min="2049" max="2049" width="16" style="398" customWidth="1"/>
    <col min="2050" max="2050" width="17.28515625" style="398" customWidth="1"/>
    <col min="2051" max="2300" width="33.5703125" style="398"/>
    <col min="2301" max="2301" width="11.42578125" style="398" customWidth="1"/>
    <col min="2302" max="2302" width="41.140625" style="398" customWidth="1"/>
    <col min="2303" max="2303" width="8.42578125" style="398" customWidth="1"/>
    <col min="2304" max="2304" width="15.140625" style="398" customWidth="1"/>
    <col min="2305" max="2305" width="16" style="398" customWidth="1"/>
    <col min="2306" max="2306" width="17.28515625" style="398" customWidth="1"/>
    <col min="2307" max="2556" width="33.5703125" style="398"/>
    <col min="2557" max="2557" width="11.42578125" style="398" customWidth="1"/>
    <col min="2558" max="2558" width="41.140625" style="398" customWidth="1"/>
    <col min="2559" max="2559" width="8.42578125" style="398" customWidth="1"/>
    <col min="2560" max="2560" width="15.140625" style="398" customWidth="1"/>
    <col min="2561" max="2561" width="16" style="398" customWidth="1"/>
    <col min="2562" max="2562" width="17.28515625" style="398" customWidth="1"/>
    <col min="2563" max="2812" width="33.5703125" style="398"/>
    <col min="2813" max="2813" width="11.42578125" style="398" customWidth="1"/>
    <col min="2814" max="2814" width="41.140625" style="398" customWidth="1"/>
    <col min="2815" max="2815" width="8.42578125" style="398" customWidth="1"/>
    <col min="2816" max="2816" width="15.140625" style="398" customWidth="1"/>
    <col min="2817" max="2817" width="16" style="398" customWidth="1"/>
    <col min="2818" max="2818" width="17.28515625" style="398" customWidth="1"/>
    <col min="2819" max="3068" width="33.5703125" style="398"/>
    <col min="3069" max="3069" width="11.42578125" style="398" customWidth="1"/>
    <col min="3070" max="3070" width="41.140625" style="398" customWidth="1"/>
    <col min="3071" max="3071" width="8.42578125" style="398" customWidth="1"/>
    <col min="3072" max="3072" width="15.140625" style="398" customWidth="1"/>
    <col min="3073" max="3073" width="16" style="398" customWidth="1"/>
    <col min="3074" max="3074" width="17.28515625" style="398" customWidth="1"/>
    <col min="3075" max="3324" width="33.5703125" style="398"/>
    <col min="3325" max="3325" width="11.42578125" style="398" customWidth="1"/>
    <col min="3326" max="3326" width="41.140625" style="398" customWidth="1"/>
    <col min="3327" max="3327" width="8.42578125" style="398" customWidth="1"/>
    <col min="3328" max="3328" width="15.140625" style="398" customWidth="1"/>
    <col min="3329" max="3329" width="16" style="398" customWidth="1"/>
    <col min="3330" max="3330" width="17.28515625" style="398" customWidth="1"/>
    <col min="3331" max="3580" width="33.5703125" style="398"/>
    <col min="3581" max="3581" width="11.42578125" style="398" customWidth="1"/>
    <col min="3582" max="3582" width="41.140625" style="398" customWidth="1"/>
    <col min="3583" max="3583" width="8.42578125" style="398" customWidth="1"/>
    <col min="3584" max="3584" width="15.140625" style="398" customWidth="1"/>
    <col min="3585" max="3585" width="16" style="398" customWidth="1"/>
    <col min="3586" max="3586" width="17.28515625" style="398" customWidth="1"/>
    <col min="3587" max="3836" width="33.5703125" style="398"/>
    <col min="3837" max="3837" width="11.42578125" style="398" customWidth="1"/>
    <col min="3838" max="3838" width="41.140625" style="398" customWidth="1"/>
    <col min="3839" max="3839" width="8.42578125" style="398" customWidth="1"/>
    <col min="3840" max="3840" width="15.140625" style="398" customWidth="1"/>
    <col min="3841" max="3841" width="16" style="398" customWidth="1"/>
    <col min="3842" max="3842" width="17.28515625" style="398" customWidth="1"/>
    <col min="3843" max="4092" width="33.5703125" style="398"/>
    <col min="4093" max="4093" width="11.42578125" style="398" customWidth="1"/>
    <col min="4094" max="4094" width="41.140625" style="398" customWidth="1"/>
    <col min="4095" max="4095" width="8.42578125" style="398" customWidth="1"/>
    <col min="4096" max="4096" width="15.140625" style="398" customWidth="1"/>
    <col min="4097" max="4097" width="16" style="398" customWidth="1"/>
    <col min="4098" max="4098" width="17.28515625" style="398" customWidth="1"/>
    <col min="4099" max="4348" width="33.5703125" style="398"/>
    <col min="4349" max="4349" width="11.42578125" style="398" customWidth="1"/>
    <col min="4350" max="4350" width="41.140625" style="398" customWidth="1"/>
    <col min="4351" max="4351" width="8.42578125" style="398" customWidth="1"/>
    <col min="4352" max="4352" width="15.140625" style="398" customWidth="1"/>
    <col min="4353" max="4353" width="16" style="398" customWidth="1"/>
    <col min="4354" max="4354" width="17.28515625" style="398" customWidth="1"/>
    <col min="4355" max="4604" width="33.5703125" style="398"/>
    <col min="4605" max="4605" width="11.42578125" style="398" customWidth="1"/>
    <col min="4606" max="4606" width="41.140625" style="398" customWidth="1"/>
    <col min="4607" max="4607" width="8.42578125" style="398" customWidth="1"/>
    <col min="4608" max="4608" width="15.140625" style="398" customWidth="1"/>
    <col min="4609" max="4609" width="16" style="398" customWidth="1"/>
    <col min="4610" max="4610" width="17.28515625" style="398" customWidth="1"/>
    <col min="4611" max="4860" width="33.5703125" style="398"/>
    <col min="4861" max="4861" width="11.42578125" style="398" customWidth="1"/>
    <col min="4862" max="4862" width="41.140625" style="398" customWidth="1"/>
    <col min="4863" max="4863" width="8.42578125" style="398" customWidth="1"/>
    <col min="4864" max="4864" width="15.140625" style="398" customWidth="1"/>
    <col min="4865" max="4865" width="16" style="398" customWidth="1"/>
    <col min="4866" max="4866" width="17.28515625" style="398" customWidth="1"/>
    <col min="4867" max="5116" width="33.5703125" style="398"/>
    <col min="5117" max="5117" width="11.42578125" style="398" customWidth="1"/>
    <col min="5118" max="5118" width="41.140625" style="398" customWidth="1"/>
    <col min="5119" max="5119" width="8.42578125" style="398" customWidth="1"/>
    <col min="5120" max="5120" width="15.140625" style="398" customWidth="1"/>
    <col min="5121" max="5121" width="16" style="398" customWidth="1"/>
    <col min="5122" max="5122" width="17.28515625" style="398" customWidth="1"/>
    <col min="5123" max="5372" width="33.5703125" style="398"/>
    <col min="5373" max="5373" width="11.42578125" style="398" customWidth="1"/>
    <col min="5374" max="5374" width="41.140625" style="398" customWidth="1"/>
    <col min="5375" max="5375" width="8.42578125" style="398" customWidth="1"/>
    <col min="5376" max="5376" width="15.140625" style="398" customWidth="1"/>
    <col min="5377" max="5377" width="16" style="398" customWidth="1"/>
    <col min="5378" max="5378" width="17.28515625" style="398" customWidth="1"/>
    <col min="5379" max="5628" width="33.5703125" style="398"/>
    <col min="5629" max="5629" width="11.42578125" style="398" customWidth="1"/>
    <col min="5630" max="5630" width="41.140625" style="398" customWidth="1"/>
    <col min="5631" max="5631" width="8.42578125" style="398" customWidth="1"/>
    <col min="5632" max="5632" width="15.140625" style="398" customWidth="1"/>
    <col min="5633" max="5633" width="16" style="398" customWidth="1"/>
    <col min="5634" max="5634" width="17.28515625" style="398" customWidth="1"/>
    <col min="5635" max="5884" width="33.5703125" style="398"/>
    <col min="5885" max="5885" width="11.42578125" style="398" customWidth="1"/>
    <col min="5886" max="5886" width="41.140625" style="398" customWidth="1"/>
    <col min="5887" max="5887" width="8.42578125" style="398" customWidth="1"/>
    <col min="5888" max="5888" width="15.140625" style="398" customWidth="1"/>
    <col min="5889" max="5889" width="16" style="398" customWidth="1"/>
    <col min="5890" max="5890" width="17.28515625" style="398" customWidth="1"/>
    <col min="5891" max="6140" width="33.5703125" style="398"/>
    <col min="6141" max="6141" width="11.42578125" style="398" customWidth="1"/>
    <col min="6142" max="6142" width="41.140625" style="398" customWidth="1"/>
    <col min="6143" max="6143" width="8.42578125" style="398" customWidth="1"/>
    <col min="6144" max="6144" width="15.140625" style="398" customWidth="1"/>
    <col min="6145" max="6145" width="16" style="398" customWidth="1"/>
    <col min="6146" max="6146" width="17.28515625" style="398" customWidth="1"/>
    <col min="6147" max="6396" width="33.5703125" style="398"/>
    <col min="6397" max="6397" width="11.42578125" style="398" customWidth="1"/>
    <col min="6398" max="6398" width="41.140625" style="398" customWidth="1"/>
    <col min="6399" max="6399" width="8.42578125" style="398" customWidth="1"/>
    <col min="6400" max="6400" width="15.140625" style="398" customWidth="1"/>
    <col min="6401" max="6401" width="16" style="398" customWidth="1"/>
    <col min="6402" max="6402" width="17.28515625" style="398" customWidth="1"/>
    <col min="6403" max="6652" width="33.5703125" style="398"/>
    <col min="6653" max="6653" width="11.42578125" style="398" customWidth="1"/>
    <col min="6654" max="6654" width="41.140625" style="398" customWidth="1"/>
    <col min="6655" max="6655" width="8.42578125" style="398" customWidth="1"/>
    <col min="6656" max="6656" width="15.140625" style="398" customWidth="1"/>
    <col min="6657" max="6657" width="16" style="398" customWidth="1"/>
    <col min="6658" max="6658" width="17.28515625" style="398" customWidth="1"/>
    <col min="6659" max="6908" width="33.5703125" style="398"/>
    <col min="6909" max="6909" width="11.42578125" style="398" customWidth="1"/>
    <col min="6910" max="6910" width="41.140625" style="398" customWidth="1"/>
    <col min="6911" max="6911" width="8.42578125" style="398" customWidth="1"/>
    <col min="6912" max="6912" width="15.140625" style="398" customWidth="1"/>
    <col min="6913" max="6913" width="16" style="398" customWidth="1"/>
    <col min="6914" max="6914" width="17.28515625" style="398" customWidth="1"/>
    <col min="6915" max="7164" width="33.5703125" style="398"/>
    <col min="7165" max="7165" width="11.42578125" style="398" customWidth="1"/>
    <col min="7166" max="7166" width="41.140625" style="398" customWidth="1"/>
    <col min="7167" max="7167" width="8.42578125" style="398" customWidth="1"/>
    <col min="7168" max="7168" width="15.140625" style="398" customWidth="1"/>
    <col min="7169" max="7169" width="16" style="398" customWidth="1"/>
    <col min="7170" max="7170" width="17.28515625" style="398" customWidth="1"/>
    <col min="7171" max="7420" width="33.5703125" style="398"/>
    <col min="7421" max="7421" width="11.42578125" style="398" customWidth="1"/>
    <col min="7422" max="7422" width="41.140625" style="398" customWidth="1"/>
    <col min="7423" max="7423" width="8.42578125" style="398" customWidth="1"/>
    <col min="7424" max="7424" width="15.140625" style="398" customWidth="1"/>
    <col min="7425" max="7425" width="16" style="398" customWidth="1"/>
    <col min="7426" max="7426" width="17.28515625" style="398" customWidth="1"/>
    <col min="7427" max="7676" width="33.5703125" style="398"/>
    <col min="7677" max="7677" width="11.42578125" style="398" customWidth="1"/>
    <col min="7678" max="7678" width="41.140625" style="398" customWidth="1"/>
    <col min="7679" max="7679" width="8.42578125" style="398" customWidth="1"/>
    <col min="7680" max="7680" width="15.140625" style="398" customWidth="1"/>
    <col min="7681" max="7681" width="16" style="398" customWidth="1"/>
    <col min="7682" max="7682" width="17.28515625" style="398" customWidth="1"/>
    <col min="7683" max="7932" width="33.5703125" style="398"/>
    <col min="7933" max="7933" width="11.42578125" style="398" customWidth="1"/>
    <col min="7934" max="7934" width="41.140625" style="398" customWidth="1"/>
    <col min="7935" max="7935" width="8.42578125" style="398" customWidth="1"/>
    <col min="7936" max="7936" width="15.140625" style="398" customWidth="1"/>
    <col min="7937" max="7937" width="16" style="398" customWidth="1"/>
    <col min="7938" max="7938" width="17.28515625" style="398" customWidth="1"/>
    <col min="7939" max="8188" width="33.5703125" style="398"/>
    <col min="8189" max="8189" width="11.42578125" style="398" customWidth="1"/>
    <col min="8190" max="8190" width="41.140625" style="398" customWidth="1"/>
    <col min="8191" max="8191" width="8.42578125" style="398" customWidth="1"/>
    <col min="8192" max="8192" width="15.140625" style="398" customWidth="1"/>
    <col min="8193" max="8193" width="16" style="398" customWidth="1"/>
    <col min="8194" max="8194" width="17.28515625" style="398" customWidth="1"/>
    <col min="8195" max="8444" width="33.5703125" style="398"/>
    <col min="8445" max="8445" width="11.42578125" style="398" customWidth="1"/>
    <col min="8446" max="8446" width="41.140625" style="398" customWidth="1"/>
    <col min="8447" max="8447" width="8.42578125" style="398" customWidth="1"/>
    <col min="8448" max="8448" width="15.140625" style="398" customWidth="1"/>
    <col min="8449" max="8449" width="16" style="398" customWidth="1"/>
    <col min="8450" max="8450" width="17.28515625" style="398" customWidth="1"/>
    <col min="8451" max="8700" width="33.5703125" style="398"/>
    <col min="8701" max="8701" width="11.42578125" style="398" customWidth="1"/>
    <col min="8702" max="8702" width="41.140625" style="398" customWidth="1"/>
    <col min="8703" max="8703" width="8.42578125" style="398" customWidth="1"/>
    <col min="8704" max="8704" width="15.140625" style="398" customWidth="1"/>
    <col min="8705" max="8705" width="16" style="398" customWidth="1"/>
    <col min="8706" max="8706" width="17.28515625" style="398" customWidth="1"/>
    <col min="8707" max="8956" width="33.5703125" style="398"/>
    <col min="8957" max="8957" width="11.42578125" style="398" customWidth="1"/>
    <col min="8958" max="8958" width="41.140625" style="398" customWidth="1"/>
    <col min="8959" max="8959" width="8.42578125" style="398" customWidth="1"/>
    <col min="8960" max="8960" width="15.140625" style="398" customWidth="1"/>
    <col min="8961" max="8961" width="16" style="398" customWidth="1"/>
    <col min="8962" max="8962" width="17.28515625" style="398" customWidth="1"/>
    <col min="8963" max="9212" width="33.5703125" style="398"/>
    <col min="9213" max="9213" width="11.42578125" style="398" customWidth="1"/>
    <col min="9214" max="9214" width="41.140625" style="398" customWidth="1"/>
    <col min="9215" max="9215" width="8.42578125" style="398" customWidth="1"/>
    <col min="9216" max="9216" width="15.140625" style="398" customWidth="1"/>
    <col min="9217" max="9217" width="16" style="398" customWidth="1"/>
    <col min="9218" max="9218" width="17.28515625" style="398" customWidth="1"/>
    <col min="9219" max="9468" width="33.5703125" style="398"/>
    <col min="9469" max="9469" width="11.42578125" style="398" customWidth="1"/>
    <col min="9470" max="9470" width="41.140625" style="398" customWidth="1"/>
    <col min="9471" max="9471" width="8.42578125" style="398" customWidth="1"/>
    <col min="9472" max="9472" width="15.140625" style="398" customWidth="1"/>
    <col min="9473" max="9473" width="16" style="398" customWidth="1"/>
    <col min="9474" max="9474" width="17.28515625" style="398" customWidth="1"/>
    <col min="9475" max="9724" width="33.5703125" style="398"/>
    <col min="9725" max="9725" width="11.42578125" style="398" customWidth="1"/>
    <col min="9726" max="9726" width="41.140625" style="398" customWidth="1"/>
    <col min="9727" max="9727" width="8.42578125" style="398" customWidth="1"/>
    <col min="9728" max="9728" width="15.140625" style="398" customWidth="1"/>
    <col min="9729" max="9729" width="16" style="398" customWidth="1"/>
    <col min="9730" max="9730" width="17.28515625" style="398" customWidth="1"/>
    <col min="9731" max="9980" width="33.5703125" style="398"/>
    <col min="9981" max="9981" width="11.42578125" style="398" customWidth="1"/>
    <col min="9982" max="9982" width="41.140625" style="398" customWidth="1"/>
    <col min="9983" max="9983" width="8.42578125" style="398" customWidth="1"/>
    <col min="9984" max="9984" width="15.140625" style="398" customWidth="1"/>
    <col min="9985" max="9985" width="16" style="398" customWidth="1"/>
    <col min="9986" max="9986" width="17.28515625" style="398" customWidth="1"/>
    <col min="9987" max="10236" width="33.5703125" style="398"/>
    <col min="10237" max="10237" width="11.42578125" style="398" customWidth="1"/>
    <col min="10238" max="10238" width="41.140625" style="398" customWidth="1"/>
    <col min="10239" max="10239" width="8.42578125" style="398" customWidth="1"/>
    <col min="10240" max="10240" width="15.140625" style="398" customWidth="1"/>
    <col min="10241" max="10241" width="16" style="398" customWidth="1"/>
    <col min="10242" max="10242" width="17.28515625" style="398" customWidth="1"/>
    <col min="10243" max="10492" width="33.5703125" style="398"/>
    <col min="10493" max="10493" width="11.42578125" style="398" customWidth="1"/>
    <col min="10494" max="10494" width="41.140625" style="398" customWidth="1"/>
    <col min="10495" max="10495" width="8.42578125" style="398" customWidth="1"/>
    <col min="10496" max="10496" width="15.140625" style="398" customWidth="1"/>
    <col min="10497" max="10497" width="16" style="398" customWidth="1"/>
    <col min="10498" max="10498" width="17.28515625" style="398" customWidth="1"/>
    <col min="10499" max="10748" width="33.5703125" style="398"/>
    <col min="10749" max="10749" width="11.42578125" style="398" customWidth="1"/>
    <col min="10750" max="10750" width="41.140625" style="398" customWidth="1"/>
    <col min="10751" max="10751" width="8.42578125" style="398" customWidth="1"/>
    <col min="10752" max="10752" width="15.140625" style="398" customWidth="1"/>
    <col min="10753" max="10753" width="16" style="398" customWidth="1"/>
    <col min="10754" max="10754" width="17.28515625" style="398" customWidth="1"/>
    <col min="10755" max="11004" width="33.5703125" style="398"/>
    <col min="11005" max="11005" width="11.42578125" style="398" customWidth="1"/>
    <col min="11006" max="11006" width="41.140625" style="398" customWidth="1"/>
    <col min="11007" max="11007" width="8.42578125" style="398" customWidth="1"/>
    <col min="11008" max="11008" width="15.140625" style="398" customWidth="1"/>
    <col min="11009" max="11009" width="16" style="398" customWidth="1"/>
    <col min="11010" max="11010" width="17.28515625" style="398" customWidth="1"/>
    <col min="11011" max="11260" width="33.5703125" style="398"/>
    <col min="11261" max="11261" width="11.42578125" style="398" customWidth="1"/>
    <col min="11262" max="11262" width="41.140625" style="398" customWidth="1"/>
    <col min="11263" max="11263" width="8.42578125" style="398" customWidth="1"/>
    <col min="11264" max="11264" width="15.140625" style="398" customWidth="1"/>
    <col min="11265" max="11265" width="16" style="398" customWidth="1"/>
    <col min="11266" max="11266" width="17.28515625" style="398" customWidth="1"/>
    <col min="11267" max="11516" width="33.5703125" style="398"/>
    <col min="11517" max="11517" width="11.42578125" style="398" customWidth="1"/>
    <col min="11518" max="11518" width="41.140625" style="398" customWidth="1"/>
    <col min="11519" max="11519" width="8.42578125" style="398" customWidth="1"/>
    <col min="11520" max="11520" width="15.140625" style="398" customWidth="1"/>
    <col min="11521" max="11521" width="16" style="398" customWidth="1"/>
    <col min="11522" max="11522" width="17.28515625" style="398" customWidth="1"/>
    <col min="11523" max="11772" width="33.5703125" style="398"/>
    <col min="11773" max="11773" width="11.42578125" style="398" customWidth="1"/>
    <col min="11774" max="11774" width="41.140625" style="398" customWidth="1"/>
    <col min="11775" max="11775" width="8.42578125" style="398" customWidth="1"/>
    <col min="11776" max="11776" width="15.140625" style="398" customWidth="1"/>
    <col min="11777" max="11777" width="16" style="398" customWidth="1"/>
    <col min="11778" max="11778" width="17.28515625" style="398" customWidth="1"/>
    <col min="11779" max="12028" width="33.5703125" style="398"/>
    <col min="12029" max="12029" width="11.42578125" style="398" customWidth="1"/>
    <col min="12030" max="12030" width="41.140625" style="398" customWidth="1"/>
    <col min="12031" max="12031" width="8.42578125" style="398" customWidth="1"/>
    <col min="12032" max="12032" width="15.140625" style="398" customWidth="1"/>
    <col min="12033" max="12033" width="16" style="398" customWidth="1"/>
    <col min="12034" max="12034" width="17.28515625" style="398" customWidth="1"/>
    <col min="12035" max="12284" width="33.5703125" style="398"/>
    <col min="12285" max="12285" width="11.42578125" style="398" customWidth="1"/>
    <col min="12286" max="12286" width="41.140625" style="398" customWidth="1"/>
    <col min="12287" max="12287" width="8.42578125" style="398" customWidth="1"/>
    <col min="12288" max="12288" width="15.140625" style="398" customWidth="1"/>
    <col min="12289" max="12289" width="16" style="398" customWidth="1"/>
    <col min="12290" max="12290" width="17.28515625" style="398" customWidth="1"/>
    <col min="12291" max="12540" width="33.5703125" style="398"/>
    <col min="12541" max="12541" width="11.42578125" style="398" customWidth="1"/>
    <col min="12542" max="12542" width="41.140625" style="398" customWidth="1"/>
    <col min="12543" max="12543" width="8.42578125" style="398" customWidth="1"/>
    <col min="12544" max="12544" width="15.140625" style="398" customWidth="1"/>
    <col min="12545" max="12545" width="16" style="398" customWidth="1"/>
    <col min="12546" max="12546" width="17.28515625" style="398" customWidth="1"/>
    <col min="12547" max="12796" width="33.5703125" style="398"/>
    <col min="12797" max="12797" width="11.42578125" style="398" customWidth="1"/>
    <col min="12798" max="12798" width="41.140625" style="398" customWidth="1"/>
    <col min="12799" max="12799" width="8.42578125" style="398" customWidth="1"/>
    <col min="12800" max="12800" width="15.140625" style="398" customWidth="1"/>
    <col min="12801" max="12801" width="16" style="398" customWidth="1"/>
    <col min="12802" max="12802" width="17.28515625" style="398" customWidth="1"/>
    <col min="12803" max="13052" width="33.5703125" style="398"/>
    <col min="13053" max="13053" width="11.42578125" style="398" customWidth="1"/>
    <col min="13054" max="13054" width="41.140625" style="398" customWidth="1"/>
    <col min="13055" max="13055" width="8.42578125" style="398" customWidth="1"/>
    <col min="13056" max="13056" width="15.140625" style="398" customWidth="1"/>
    <col min="13057" max="13057" width="16" style="398" customWidth="1"/>
    <col min="13058" max="13058" width="17.28515625" style="398" customWidth="1"/>
    <col min="13059" max="13308" width="33.5703125" style="398"/>
    <col min="13309" max="13309" width="11.42578125" style="398" customWidth="1"/>
    <col min="13310" max="13310" width="41.140625" style="398" customWidth="1"/>
    <col min="13311" max="13311" width="8.42578125" style="398" customWidth="1"/>
    <col min="13312" max="13312" width="15.140625" style="398" customWidth="1"/>
    <col min="13313" max="13313" width="16" style="398" customWidth="1"/>
    <col min="13314" max="13314" width="17.28515625" style="398" customWidth="1"/>
    <col min="13315" max="13564" width="33.5703125" style="398"/>
    <col min="13565" max="13565" width="11.42578125" style="398" customWidth="1"/>
    <col min="13566" max="13566" width="41.140625" style="398" customWidth="1"/>
    <col min="13567" max="13567" width="8.42578125" style="398" customWidth="1"/>
    <col min="13568" max="13568" width="15.140625" style="398" customWidth="1"/>
    <col min="13569" max="13569" width="16" style="398" customWidth="1"/>
    <col min="13570" max="13570" width="17.28515625" style="398" customWidth="1"/>
    <col min="13571" max="13820" width="33.5703125" style="398"/>
    <col min="13821" max="13821" width="11.42578125" style="398" customWidth="1"/>
    <col min="13822" max="13822" width="41.140625" style="398" customWidth="1"/>
    <col min="13823" max="13823" width="8.42578125" style="398" customWidth="1"/>
    <col min="13824" max="13824" width="15.140625" style="398" customWidth="1"/>
    <col min="13825" max="13825" width="16" style="398" customWidth="1"/>
    <col min="13826" max="13826" width="17.28515625" style="398" customWidth="1"/>
    <col min="13827" max="14076" width="33.5703125" style="398"/>
    <col min="14077" max="14077" width="11.42578125" style="398" customWidth="1"/>
    <col min="14078" max="14078" width="41.140625" style="398" customWidth="1"/>
    <col min="14079" max="14079" width="8.42578125" style="398" customWidth="1"/>
    <col min="14080" max="14080" width="15.140625" style="398" customWidth="1"/>
    <col min="14081" max="14081" width="16" style="398" customWidth="1"/>
    <col min="14082" max="14082" width="17.28515625" style="398" customWidth="1"/>
    <col min="14083" max="14332" width="33.5703125" style="398"/>
    <col min="14333" max="14333" width="11.42578125" style="398" customWidth="1"/>
    <col min="14334" max="14334" width="41.140625" style="398" customWidth="1"/>
    <col min="14335" max="14335" width="8.42578125" style="398" customWidth="1"/>
    <col min="14336" max="14336" width="15.140625" style="398" customWidth="1"/>
    <col min="14337" max="14337" width="16" style="398" customWidth="1"/>
    <col min="14338" max="14338" width="17.28515625" style="398" customWidth="1"/>
    <col min="14339" max="14588" width="33.5703125" style="398"/>
    <col min="14589" max="14589" width="11.42578125" style="398" customWidth="1"/>
    <col min="14590" max="14590" width="41.140625" style="398" customWidth="1"/>
    <col min="14591" max="14591" width="8.42578125" style="398" customWidth="1"/>
    <col min="14592" max="14592" width="15.140625" style="398" customWidth="1"/>
    <col min="14593" max="14593" width="16" style="398" customWidth="1"/>
    <col min="14594" max="14594" width="17.28515625" style="398" customWidth="1"/>
    <col min="14595" max="14844" width="33.5703125" style="398"/>
    <col min="14845" max="14845" width="11.42578125" style="398" customWidth="1"/>
    <col min="14846" max="14846" width="41.140625" style="398" customWidth="1"/>
    <col min="14847" max="14847" width="8.42578125" style="398" customWidth="1"/>
    <col min="14848" max="14848" width="15.140625" style="398" customWidth="1"/>
    <col min="14849" max="14849" width="16" style="398" customWidth="1"/>
    <col min="14850" max="14850" width="17.28515625" style="398" customWidth="1"/>
    <col min="14851" max="15100" width="33.5703125" style="398"/>
    <col min="15101" max="15101" width="11.42578125" style="398" customWidth="1"/>
    <col min="15102" max="15102" width="41.140625" style="398" customWidth="1"/>
    <col min="15103" max="15103" width="8.42578125" style="398" customWidth="1"/>
    <col min="15104" max="15104" width="15.140625" style="398" customWidth="1"/>
    <col min="15105" max="15105" width="16" style="398" customWidth="1"/>
    <col min="15106" max="15106" width="17.28515625" style="398" customWidth="1"/>
    <col min="15107" max="15356" width="33.5703125" style="398"/>
    <col min="15357" max="15357" width="11.42578125" style="398" customWidth="1"/>
    <col min="15358" max="15358" width="41.140625" style="398" customWidth="1"/>
    <col min="15359" max="15359" width="8.42578125" style="398" customWidth="1"/>
    <col min="15360" max="15360" width="15.140625" style="398" customWidth="1"/>
    <col min="15361" max="15361" width="16" style="398" customWidth="1"/>
    <col min="15362" max="15362" width="17.28515625" style="398" customWidth="1"/>
    <col min="15363" max="15612" width="33.5703125" style="398"/>
    <col min="15613" max="15613" width="11.42578125" style="398" customWidth="1"/>
    <col min="15614" max="15614" width="41.140625" style="398" customWidth="1"/>
    <col min="15615" max="15615" width="8.42578125" style="398" customWidth="1"/>
    <col min="15616" max="15616" width="15.140625" style="398" customWidth="1"/>
    <col min="15617" max="15617" width="16" style="398" customWidth="1"/>
    <col min="15618" max="15618" width="17.28515625" style="398" customWidth="1"/>
    <col min="15619" max="15868" width="33.5703125" style="398"/>
    <col min="15869" max="15869" width="11.42578125" style="398" customWidth="1"/>
    <col min="15870" max="15870" width="41.140625" style="398" customWidth="1"/>
    <col min="15871" max="15871" width="8.42578125" style="398" customWidth="1"/>
    <col min="15872" max="15872" width="15.140625" style="398" customWidth="1"/>
    <col min="15873" max="15873" width="16" style="398" customWidth="1"/>
    <col min="15874" max="15874" width="17.28515625" style="398" customWidth="1"/>
    <col min="15875" max="16124" width="33.5703125" style="398"/>
    <col min="16125" max="16125" width="11.42578125" style="398" customWidth="1"/>
    <col min="16126" max="16126" width="41.140625" style="398" customWidth="1"/>
    <col min="16127" max="16127" width="8.42578125" style="398" customWidth="1"/>
    <col min="16128" max="16128" width="15.140625" style="398" customWidth="1"/>
    <col min="16129" max="16129" width="16" style="398" customWidth="1"/>
    <col min="16130" max="16130" width="17.28515625" style="398" customWidth="1"/>
    <col min="16131" max="16384" width="33.5703125" style="398"/>
  </cols>
  <sheetData>
    <row r="1" spans="1:6" ht="13.5" customHeight="1">
      <c r="A1" s="360" t="s">
        <v>1943</v>
      </c>
    </row>
    <row r="2" spans="1:6" ht="11.25" customHeight="1">
      <c r="A2" s="360"/>
    </row>
    <row r="3" spans="1:6" ht="11.25" customHeight="1">
      <c r="A3" s="360"/>
    </row>
    <row r="4" spans="1:6" ht="13.5" customHeight="1">
      <c r="A4" s="362" t="s">
        <v>475</v>
      </c>
    </row>
    <row r="5" spans="1:6" ht="13.5" customHeight="1" thickBot="1">
      <c r="A5" s="360"/>
    </row>
    <row r="6" spans="1:6" ht="13.5" customHeight="1">
      <c r="A6" s="363"/>
      <c r="B6" s="364"/>
      <c r="C6" s="365"/>
      <c r="D6" s="366"/>
      <c r="E6" s="166"/>
    </row>
    <row r="7" spans="1:6" ht="14.25" customHeight="1">
      <c r="A7" s="367" t="s">
        <v>476</v>
      </c>
      <c r="B7" s="368" t="s">
        <v>477</v>
      </c>
      <c r="C7" s="369"/>
      <c r="D7" s="370" t="s">
        <v>478</v>
      </c>
      <c r="E7" s="167" t="s">
        <v>479</v>
      </c>
    </row>
    <row r="8" spans="1:6">
      <c r="A8" s="371"/>
      <c r="B8" s="372"/>
      <c r="C8" s="372"/>
      <c r="D8" s="373"/>
      <c r="E8" s="168"/>
      <c r="F8" s="399"/>
    </row>
    <row r="9" spans="1:6">
      <c r="A9" s="374"/>
      <c r="B9" s="375"/>
      <c r="C9" s="36"/>
      <c r="D9" s="376"/>
      <c r="E9" s="169"/>
    </row>
    <row r="10" spans="1:6">
      <c r="A10" s="377">
        <v>1</v>
      </c>
      <c r="B10" s="38" t="s">
        <v>480</v>
      </c>
      <c r="C10" s="36"/>
      <c r="D10" s="378" t="s">
        <v>481</v>
      </c>
      <c r="E10" s="169">
        <f>PRELIMINARIES!G1275</f>
        <v>0</v>
      </c>
      <c r="F10" s="396">
        <v>52000000</v>
      </c>
    </row>
    <row r="11" spans="1:6">
      <c r="A11" s="374"/>
      <c r="B11" s="375"/>
      <c r="C11" s="36"/>
      <c r="D11" s="378"/>
      <c r="E11" s="169"/>
    </row>
    <row r="12" spans="1:6">
      <c r="A12" s="374"/>
      <c r="B12" s="375"/>
      <c r="C12" s="36"/>
      <c r="D12" s="378"/>
      <c r="E12" s="169"/>
    </row>
    <row r="13" spans="1:6">
      <c r="A13" s="377">
        <v>2</v>
      </c>
      <c r="B13" s="361" t="s">
        <v>506</v>
      </c>
      <c r="C13" s="36"/>
      <c r="D13" s="379" t="s">
        <v>1837</v>
      </c>
      <c r="E13" s="169" t="s">
        <v>1838</v>
      </c>
    </row>
    <row r="14" spans="1:6">
      <c r="A14" s="374"/>
      <c r="B14" s="38"/>
      <c r="C14" s="36"/>
      <c r="D14" s="378"/>
      <c r="E14" s="169"/>
    </row>
    <row r="15" spans="1:6">
      <c r="A15" s="374"/>
      <c r="B15" s="38"/>
      <c r="C15" s="36"/>
      <c r="D15" s="378"/>
      <c r="E15" s="169"/>
    </row>
    <row r="16" spans="1:6">
      <c r="A16" s="374">
        <v>3</v>
      </c>
      <c r="B16" s="38" t="s">
        <v>8</v>
      </c>
      <c r="C16" s="36"/>
      <c r="D16" s="378"/>
      <c r="E16" s="169">
        <f>OFFICE!F154</f>
        <v>0</v>
      </c>
    </row>
    <row r="17" spans="1:5">
      <c r="A17" s="374"/>
      <c r="B17" s="38"/>
      <c r="C17" s="36"/>
      <c r="D17" s="378"/>
      <c r="E17" s="169"/>
    </row>
    <row r="18" spans="1:5">
      <c r="A18" s="374"/>
      <c r="B18" s="38"/>
      <c r="C18" s="36"/>
      <c r="D18" s="378"/>
      <c r="E18" s="169"/>
    </row>
    <row r="19" spans="1:5">
      <c r="A19" s="377">
        <v>4</v>
      </c>
      <c r="B19" s="361" t="s">
        <v>1912</v>
      </c>
      <c r="C19" s="36"/>
      <c r="D19" s="379" t="s">
        <v>1911</v>
      </c>
      <c r="E19" s="169">
        <f>OFFICE!F734</f>
        <v>0</v>
      </c>
    </row>
    <row r="20" spans="1:5">
      <c r="A20" s="377"/>
      <c r="C20" s="36"/>
      <c r="D20" s="379"/>
      <c r="E20" s="169"/>
    </row>
    <row r="21" spans="1:5">
      <c r="A21" s="377"/>
      <c r="C21" s="36"/>
      <c r="D21" s="379"/>
      <c r="E21" s="169"/>
    </row>
    <row r="22" spans="1:5">
      <c r="A22" s="377">
        <v>6</v>
      </c>
      <c r="B22" s="361" t="s">
        <v>1923</v>
      </c>
      <c r="C22" s="36"/>
      <c r="D22" s="379"/>
      <c r="E22" s="169">
        <f>OFFICE!F779</f>
        <v>0</v>
      </c>
    </row>
    <row r="23" spans="1:5">
      <c r="A23" s="377"/>
      <c r="C23" s="36"/>
      <c r="D23" s="379"/>
      <c r="E23" s="169"/>
    </row>
    <row r="24" spans="1:5">
      <c r="A24" s="377"/>
      <c r="C24" s="36"/>
      <c r="D24" s="379"/>
      <c r="E24" s="169"/>
    </row>
    <row r="25" spans="1:5">
      <c r="A25" s="377">
        <v>7</v>
      </c>
      <c r="B25" s="361" t="s">
        <v>1907</v>
      </c>
      <c r="C25" s="36"/>
      <c r="D25" s="380" t="s">
        <v>1908</v>
      </c>
      <c r="E25" s="169">
        <f>'PC SUMS'!F37</f>
        <v>350000</v>
      </c>
    </row>
    <row r="26" spans="1:5">
      <c r="A26" s="377"/>
      <c r="C26" s="36"/>
      <c r="D26" s="379"/>
      <c r="E26" s="169"/>
    </row>
    <row r="27" spans="1:5">
      <c r="A27" s="379"/>
      <c r="D27" s="379"/>
      <c r="E27" s="170"/>
    </row>
    <row r="28" spans="1:5">
      <c r="A28" s="379">
        <v>8</v>
      </c>
      <c r="B28" s="361" t="s">
        <v>472</v>
      </c>
      <c r="D28" s="380" t="s">
        <v>482</v>
      </c>
      <c r="E28" s="358">
        <f>'Provisional sums'!F55</f>
        <v>350000</v>
      </c>
    </row>
    <row r="29" spans="1:5">
      <c r="A29" s="379"/>
      <c r="D29" s="380"/>
      <c r="E29" s="358"/>
    </row>
    <row r="30" spans="1:5">
      <c r="A30" s="379"/>
      <c r="D30" s="381"/>
      <c r="E30" s="171"/>
    </row>
    <row r="31" spans="1:5">
      <c r="A31" s="379"/>
      <c r="E31" s="170"/>
    </row>
    <row r="32" spans="1:5">
      <c r="A32" s="379"/>
      <c r="E32" s="170"/>
    </row>
    <row r="33" spans="1:6">
      <c r="A33" s="379"/>
      <c r="B33" s="382" t="s">
        <v>483</v>
      </c>
      <c r="E33" s="396">
        <f>IF(SUM(E10:E30)&lt;=E28,0, SUM(E10:E30))</f>
        <v>700000</v>
      </c>
    </row>
    <row r="34" spans="1:6">
      <c r="A34" s="379"/>
      <c r="E34" s="170"/>
    </row>
    <row r="35" spans="1:6">
      <c r="A35" s="379"/>
      <c r="E35" s="170"/>
    </row>
    <row r="36" spans="1:6">
      <c r="A36" s="379"/>
      <c r="B36" s="383" t="s">
        <v>484</v>
      </c>
      <c r="C36" s="383"/>
      <c r="D36" s="383"/>
      <c r="E36" s="172"/>
    </row>
    <row r="37" spans="1:6">
      <c r="A37" s="379"/>
      <c r="B37" s="384"/>
      <c r="C37" s="384"/>
      <c r="D37" s="384"/>
      <c r="E37" s="173"/>
    </row>
    <row r="38" spans="1:6" ht="25.5">
      <c r="A38" s="377">
        <v>6</v>
      </c>
      <c r="B38" s="385" t="s">
        <v>485</v>
      </c>
      <c r="C38" s="386"/>
      <c r="D38" s="387"/>
      <c r="E38" s="359">
        <v>200000</v>
      </c>
      <c r="F38" s="400"/>
    </row>
    <row r="39" spans="1:6">
      <c r="A39" s="377"/>
      <c r="B39" s="386"/>
      <c r="C39" s="386"/>
      <c r="D39" s="387"/>
      <c r="E39" s="174"/>
      <c r="F39" s="400"/>
    </row>
    <row r="40" spans="1:6">
      <c r="A40" s="379"/>
      <c r="E40" s="170"/>
    </row>
    <row r="41" spans="1:6">
      <c r="A41" s="388"/>
      <c r="B41" s="40"/>
      <c r="C41" s="40"/>
      <c r="D41" s="41"/>
      <c r="E41" s="168"/>
    </row>
    <row r="42" spans="1:6" ht="13.5" thickBot="1">
      <c r="A42" s="389"/>
      <c r="B42" s="483" t="s">
        <v>486</v>
      </c>
      <c r="C42" s="483"/>
      <c r="D42" s="390" t="s">
        <v>487</v>
      </c>
      <c r="E42" s="397">
        <f>IF((E33+E38)&lt;=E38,0,(E33+E38))</f>
        <v>900000</v>
      </c>
    </row>
    <row r="43" spans="1:6" ht="13.5" thickTop="1"/>
    <row r="49" spans="1:5">
      <c r="A49" s="392" t="s">
        <v>488</v>
      </c>
      <c r="E49" s="165" t="s">
        <v>489</v>
      </c>
    </row>
    <row r="50" spans="1:5">
      <c r="A50" s="392"/>
      <c r="E50" s="175"/>
    </row>
    <row r="51" spans="1:5">
      <c r="A51" s="382" t="s">
        <v>490</v>
      </c>
      <c r="B51" s="393"/>
      <c r="C51" s="393"/>
      <c r="D51" s="394"/>
      <c r="E51" s="176" t="s">
        <v>491</v>
      </c>
    </row>
  </sheetData>
  <sheetProtection algorithmName="SHA-512" hashValue="WnkZ6czeJkuur7nwAAkVFDydsnxQ2Lnut5MFsQt28iSAtAjyhvU9occek4Vv1HHJvWpJG5dJnyq5jjPqeSyNIA==" saltValue="qkb4KRmlve8lx5cL3KN/jw==" spinCount="100000" sheet="1" selectLockedCells="1"/>
  <mergeCells count="1">
    <mergeCell ref="B42:C4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58"/>
  <sheetViews>
    <sheetView view="pageBreakPreview" topLeftCell="A19" zoomScaleNormal="100" zoomScaleSheetLayoutView="100" workbookViewId="0">
      <selection activeCell="H21" sqref="H21"/>
    </sheetView>
  </sheetViews>
  <sheetFormatPr defaultColWidth="9.140625" defaultRowHeight="12.75"/>
  <cols>
    <col min="1" max="1" width="5" style="66" customWidth="1"/>
    <col min="2" max="6" width="9.140625" style="66"/>
    <col min="7" max="7" width="5.28515625" style="66" customWidth="1"/>
    <col min="8" max="8" width="9.140625" style="66"/>
    <col min="9" max="9" width="7.85546875" style="66" customWidth="1"/>
    <col min="10" max="10" width="9.140625" style="66" customWidth="1"/>
    <col min="11" max="11" width="6.5703125" style="66" customWidth="1"/>
    <col min="12" max="16384" width="9.140625" style="66"/>
  </cols>
  <sheetData>
    <row r="2" spans="2:10">
      <c r="B2" s="97" t="s">
        <v>517</v>
      </c>
      <c r="C2" s="97"/>
      <c r="D2" s="97"/>
    </row>
    <row r="3" spans="2:10">
      <c r="B3" s="97"/>
      <c r="C3" s="97"/>
      <c r="D3" s="97"/>
    </row>
    <row r="4" spans="2:10">
      <c r="B4" s="97" t="s">
        <v>518</v>
      </c>
      <c r="C4" s="97"/>
      <c r="D4" s="97"/>
    </row>
    <row r="5" spans="2:10">
      <c r="B5" s="97"/>
      <c r="C5" s="97"/>
      <c r="D5" s="97"/>
    </row>
    <row r="6" spans="2:10">
      <c r="B6" s="97" t="str">
        <f>'COVER PAGE'!B3</f>
        <v>PROPOSED ICT OFFICE AT TNT SACCO HEADQUATERS</v>
      </c>
      <c r="C6" s="97"/>
      <c r="D6" s="97"/>
    </row>
    <row r="7" spans="2:10">
      <c r="B7" s="97"/>
      <c r="C7" s="97"/>
      <c r="D7" s="97"/>
    </row>
    <row r="8" spans="2:10">
      <c r="B8" s="97" t="s">
        <v>1638</v>
      </c>
      <c r="C8" s="97"/>
      <c r="D8" s="97"/>
    </row>
    <row r="9" spans="2:10">
      <c r="B9" s="97"/>
      <c r="C9" s="97"/>
      <c r="D9" s="97"/>
    </row>
    <row r="10" spans="2:10">
      <c r="B10" s="97" t="s">
        <v>1947</v>
      </c>
      <c r="C10" s="97"/>
      <c r="D10" s="97"/>
    </row>
    <row r="11" spans="2:10">
      <c r="B11" s="97"/>
      <c r="C11" s="97"/>
      <c r="D11" s="97"/>
    </row>
    <row r="13" spans="2:10">
      <c r="J13" s="70" t="s">
        <v>519</v>
      </c>
    </row>
    <row r="16" spans="2:10">
      <c r="I16" s="107"/>
      <c r="J16" s="97" t="s">
        <v>1946</v>
      </c>
    </row>
    <row r="17" spans="2:10">
      <c r="J17" s="108"/>
    </row>
    <row r="18" spans="2:10">
      <c r="I18" s="107"/>
      <c r="J18" s="108"/>
    </row>
    <row r="19" spans="2:10">
      <c r="J19" s="108"/>
    </row>
    <row r="28" spans="2:10">
      <c r="B28" s="66" t="s">
        <v>1955</v>
      </c>
    </row>
    <row r="29" spans="2:10">
      <c r="B29" s="66" t="s">
        <v>520</v>
      </c>
    </row>
    <row r="30" spans="2:10">
      <c r="B30" s="66" t="s">
        <v>521</v>
      </c>
    </row>
    <row r="52" spans="2:8" s="97" customFormat="1">
      <c r="B52" s="97" t="s">
        <v>522</v>
      </c>
      <c r="H52" s="97" t="s">
        <v>522</v>
      </c>
    </row>
    <row r="53" spans="2:8" s="97" customFormat="1"/>
    <row r="54" spans="2:8" s="97" customFormat="1">
      <c r="B54" s="97" t="s">
        <v>523</v>
      </c>
      <c r="H54" s="97" t="s">
        <v>524</v>
      </c>
    </row>
    <row r="55" spans="2:8" s="97" customFormat="1">
      <c r="B55" s="97" t="s">
        <v>525</v>
      </c>
      <c r="H55" s="97" t="s">
        <v>525</v>
      </c>
    </row>
    <row r="56" spans="2:8" s="97" customFormat="1"/>
    <row r="57" spans="2:8" s="97" customFormat="1"/>
    <row r="58" spans="2:8" s="97" customFormat="1">
      <c r="B58" s="97" t="s">
        <v>526</v>
      </c>
      <c r="H58" s="97" t="s">
        <v>526</v>
      </c>
    </row>
  </sheetData>
  <sheetProtection algorithmName="SHA-512" hashValue="xLBLNKaHyuxt9we/qgc02RD/QTDn+fivCDVrHV/4OhcfZCVin0Z9WKvHPyakoagKhHKf9uwUIjcDPagOyxHAZw==" saltValue="2qDc1RGyo5+2ZV/pIaXYeQ==" spinCount="100000" sheet="1" selectLockedCells="1"/>
  <pageMargins left="0.7" right="0.7" top="0.75" bottom="0.75" header="0.3" footer="0.3"/>
  <pageSetup paperSize="9" firstPageNumber="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77"/>
  <sheetViews>
    <sheetView view="pageBreakPreview" topLeftCell="A46" zoomScaleNormal="100" zoomScaleSheetLayoutView="100" workbookViewId="0">
      <selection activeCell="C9" sqref="C9"/>
    </sheetView>
  </sheetViews>
  <sheetFormatPr defaultRowHeight="12.75"/>
  <cols>
    <col min="1" max="1" width="3.85546875" style="66" customWidth="1"/>
    <col min="2" max="2" width="5.140625" style="66" customWidth="1"/>
    <col min="3" max="3" width="6" style="66" customWidth="1"/>
    <col min="4" max="11" width="9.140625" style="66"/>
    <col min="12" max="12" width="5.85546875" style="66" customWidth="1"/>
    <col min="13" max="256" width="9.140625" style="66"/>
    <col min="257" max="257" width="3.85546875" style="66" customWidth="1"/>
    <col min="258" max="258" width="5.140625" style="66" customWidth="1"/>
    <col min="259" max="259" width="6" style="66" customWidth="1"/>
    <col min="260" max="267" width="9.140625" style="66"/>
    <col min="268" max="268" width="5.85546875" style="66" customWidth="1"/>
    <col min="269" max="512" width="9.140625" style="66"/>
    <col min="513" max="513" width="3.85546875" style="66" customWidth="1"/>
    <col min="514" max="514" width="5.140625" style="66" customWidth="1"/>
    <col min="515" max="515" width="6" style="66" customWidth="1"/>
    <col min="516" max="523" width="9.140625" style="66"/>
    <col min="524" max="524" width="5.85546875" style="66" customWidth="1"/>
    <col min="525" max="768" width="9.140625" style="66"/>
    <col min="769" max="769" width="3.85546875" style="66" customWidth="1"/>
    <col min="770" max="770" width="5.140625" style="66" customWidth="1"/>
    <col min="771" max="771" width="6" style="66" customWidth="1"/>
    <col min="772" max="779" width="9.140625" style="66"/>
    <col min="780" max="780" width="5.85546875" style="66" customWidth="1"/>
    <col min="781" max="1024" width="9.140625" style="66"/>
    <col min="1025" max="1025" width="3.85546875" style="66" customWidth="1"/>
    <col min="1026" max="1026" width="5.140625" style="66" customWidth="1"/>
    <col min="1027" max="1027" width="6" style="66" customWidth="1"/>
    <col min="1028" max="1035" width="9.140625" style="66"/>
    <col min="1036" max="1036" width="5.85546875" style="66" customWidth="1"/>
    <col min="1037" max="1280" width="9.140625" style="66"/>
    <col min="1281" max="1281" width="3.85546875" style="66" customWidth="1"/>
    <col min="1282" max="1282" width="5.140625" style="66" customWidth="1"/>
    <col min="1283" max="1283" width="6" style="66" customWidth="1"/>
    <col min="1284" max="1291" width="9.140625" style="66"/>
    <col min="1292" max="1292" width="5.85546875" style="66" customWidth="1"/>
    <col min="1293" max="1536" width="9.140625" style="66"/>
    <col min="1537" max="1537" width="3.85546875" style="66" customWidth="1"/>
    <col min="1538" max="1538" width="5.140625" style="66" customWidth="1"/>
    <col min="1539" max="1539" width="6" style="66" customWidth="1"/>
    <col min="1540" max="1547" width="9.140625" style="66"/>
    <col min="1548" max="1548" width="5.85546875" style="66" customWidth="1"/>
    <col min="1549" max="1792" width="9.140625" style="66"/>
    <col min="1793" max="1793" width="3.85546875" style="66" customWidth="1"/>
    <col min="1794" max="1794" width="5.140625" style="66" customWidth="1"/>
    <col min="1795" max="1795" width="6" style="66" customWidth="1"/>
    <col min="1796" max="1803" width="9.140625" style="66"/>
    <col min="1804" max="1804" width="5.85546875" style="66" customWidth="1"/>
    <col min="1805" max="2048" width="9.140625" style="66"/>
    <col min="2049" max="2049" width="3.85546875" style="66" customWidth="1"/>
    <col min="2050" max="2050" width="5.140625" style="66" customWidth="1"/>
    <col min="2051" max="2051" width="6" style="66" customWidth="1"/>
    <col min="2052" max="2059" width="9.140625" style="66"/>
    <col min="2060" max="2060" width="5.85546875" style="66" customWidth="1"/>
    <col min="2061" max="2304" width="9.140625" style="66"/>
    <col min="2305" max="2305" width="3.85546875" style="66" customWidth="1"/>
    <col min="2306" max="2306" width="5.140625" style="66" customWidth="1"/>
    <col min="2307" max="2307" width="6" style="66" customWidth="1"/>
    <col min="2308" max="2315" width="9.140625" style="66"/>
    <col min="2316" max="2316" width="5.85546875" style="66" customWidth="1"/>
    <col min="2317" max="2560" width="9.140625" style="66"/>
    <col min="2561" max="2561" width="3.85546875" style="66" customWidth="1"/>
    <col min="2562" max="2562" width="5.140625" style="66" customWidth="1"/>
    <col min="2563" max="2563" width="6" style="66" customWidth="1"/>
    <col min="2564" max="2571" width="9.140625" style="66"/>
    <col min="2572" max="2572" width="5.85546875" style="66" customWidth="1"/>
    <col min="2573" max="2816" width="9.140625" style="66"/>
    <col min="2817" max="2817" width="3.85546875" style="66" customWidth="1"/>
    <col min="2818" max="2818" width="5.140625" style="66" customWidth="1"/>
    <col min="2819" max="2819" width="6" style="66" customWidth="1"/>
    <col min="2820" max="2827" width="9.140625" style="66"/>
    <col min="2828" max="2828" width="5.85546875" style="66" customWidth="1"/>
    <col min="2829" max="3072" width="9.140625" style="66"/>
    <col min="3073" max="3073" width="3.85546875" style="66" customWidth="1"/>
    <col min="3074" max="3074" width="5.140625" style="66" customWidth="1"/>
    <col min="3075" max="3075" width="6" style="66" customWidth="1"/>
    <col min="3076" max="3083" width="9.140625" style="66"/>
    <col min="3084" max="3084" width="5.85546875" style="66" customWidth="1"/>
    <col min="3085" max="3328" width="9.140625" style="66"/>
    <col min="3329" max="3329" width="3.85546875" style="66" customWidth="1"/>
    <col min="3330" max="3330" width="5.140625" style="66" customWidth="1"/>
    <col min="3331" max="3331" width="6" style="66" customWidth="1"/>
    <col min="3332" max="3339" width="9.140625" style="66"/>
    <col min="3340" max="3340" width="5.85546875" style="66" customWidth="1"/>
    <col min="3341" max="3584" width="9.140625" style="66"/>
    <col min="3585" max="3585" width="3.85546875" style="66" customWidth="1"/>
    <col min="3586" max="3586" width="5.140625" style="66" customWidth="1"/>
    <col min="3587" max="3587" width="6" style="66" customWidth="1"/>
    <col min="3588" max="3595" width="9.140625" style="66"/>
    <col min="3596" max="3596" width="5.85546875" style="66" customWidth="1"/>
    <col min="3597" max="3840" width="9.140625" style="66"/>
    <col min="3841" max="3841" width="3.85546875" style="66" customWidth="1"/>
    <col min="3842" max="3842" width="5.140625" style="66" customWidth="1"/>
    <col min="3843" max="3843" width="6" style="66" customWidth="1"/>
    <col min="3844" max="3851" width="9.140625" style="66"/>
    <col min="3852" max="3852" width="5.85546875" style="66" customWidth="1"/>
    <col min="3853" max="4096" width="9.140625" style="66"/>
    <col min="4097" max="4097" width="3.85546875" style="66" customWidth="1"/>
    <col min="4098" max="4098" width="5.140625" style="66" customWidth="1"/>
    <col min="4099" max="4099" width="6" style="66" customWidth="1"/>
    <col min="4100" max="4107" width="9.140625" style="66"/>
    <col min="4108" max="4108" width="5.85546875" style="66" customWidth="1"/>
    <col min="4109" max="4352" width="9.140625" style="66"/>
    <col min="4353" max="4353" width="3.85546875" style="66" customWidth="1"/>
    <col min="4354" max="4354" width="5.140625" style="66" customWidth="1"/>
    <col min="4355" max="4355" width="6" style="66" customWidth="1"/>
    <col min="4356" max="4363" width="9.140625" style="66"/>
    <col min="4364" max="4364" width="5.85546875" style="66" customWidth="1"/>
    <col min="4365" max="4608" width="9.140625" style="66"/>
    <col min="4609" max="4609" width="3.85546875" style="66" customWidth="1"/>
    <col min="4610" max="4610" width="5.140625" style="66" customWidth="1"/>
    <col min="4611" max="4611" width="6" style="66" customWidth="1"/>
    <col min="4612" max="4619" width="9.140625" style="66"/>
    <col min="4620" max="4620" width="5.85546875" style="66" customWidth="1"/>
    <col min="4621" max="4864" width="9.140625" style="66"/>
    <col min="4865" max="4865" width="3.85546875" style="66" customWidth="1"/>
    <col min="4866" max="4866" width="5.140625" style="66" customWidth="1"/>
    <col min="4867" max="4867" width="6" style="66" customWidth="1"/>
    <col min="4868" max="4875" width="9.140625" style="66"/>
    <col min="4876" max="4876" width="5.85546875" style="66" customWidth="1"/>
    <col min="4877" max="5120" width="9.140625" style="66"/>
    <col min="5121" max="5121" width="3.85546875" style="66" customWidth="1"/>
    <col min="5122" max="5122" width="5.140625" style="66" customWidth="1"/>
    <col min="5123" max="5123" width="6" style="66" customWidth="1"/>
    <col min="5124" max="5131" width="9.140625" style="66"/>
    <col min="5132" max="5132" width="5.85546875" style="66" customWidth="1"/>
    <col min="5133" max="5376" width="9.140625" style="66"/>
    <col min="5377" max="5377" width="3.85546875" style="66" customWidth="1"/>
    <col min="5378" max="5378" width="5.140625" style="66" customWidth="1"/>
    <col min="5379" max="5379" width="6" style="66" customWidth="1"/>
    <col min="5380" max="5387" width="9.140625" style="66"/>
    <col min="5388" max="5388" width="5.85546875" style="66" customWidth="1"/>
    <col min="5389" max="5632" width="9.140625" style="66"/>
    <col min="5633" max="5633" width="3.85546875" style="66" customWidth="1"/>
    <col min="5634" max="5634" width="5.140625" style="66" customWidth="1"/>
    <col min="5635" max="5635" width="6" style="66" customWidth="1"/>
    <col min="5636" max="5643" width="9.140625" style="66"/>
    <col min="5644" max="5644" width="5.85546875" style="66" customWidth="1"/>
    <col min="5645" max="5888" width="9.140625" style="66"/>
    <col min="5889" max="5889" width="3.85546875" style="66" customWidth="1"/>
    <col min="5890" max="5890" width="5.140625" style="66" customWidth="1"/>
    <col min="5891" max="5891" width="6" style="66" customWidth="1"/>
    <col min="5892" max="5899" width="9.140625" style="66"/>
    <col min="5900" max="5900" width="5.85546875" style="66" customWidth="1"/>
    <col min="5901" max="6144" width="9.140625" style="66"/>
    <col min="6145" max="6145" width="3.85546875" style="66" customWidth="1"/>
    <col min="6146" max="6146" width="5.140625" style="66" customWidth="1"/>
    <col min="6147" max="6147" width="6" style="66" customWidth="1"/>
    <col min="6148" max="6155" width="9.140625" style="66"/>
    <col min="6156" max="6156" width="5.85546875" style="66" customWidth="1"/>
    <col min="6157" max="6400" width="9.140625" style="66"/>
    <col min="6401" max="6401" width="3.85546875" style="66" customWidth="1"/>
    <col min="6402" max="6402" width="5.140625" style="66" customWidth="1"/>
    <col min="6403" max="6403" width="6" style="66" customWidth="1"/>
    <col min="6404" max="6411" width="9.140625" style="66"/>
    <col min="6412" max="6412" width="5.85546875" style="66" customWidth="1"/>
    <col min="6413" max="6656" width="9.140625" style="66"/>
    <col min="6657" max="6657" width="3.85546875" style="66" customWidth="1"/>
    <col min="6658" max="6658" width="5.140625" style="66" customWidth="1"/>
    <col min="6659" max="6659" width="6" style="66" customWidth="1"/>
    <col min="6660" max="6667" width="9.140625" style="66"/>
    <col min="6668" max="6668" width="5.85546875" style="66" customWidth="1"/>
    <col min="6669" max="6912" width="9.140625" style="66"/>
    <col min="6913" max="6913" width="3.85546875" style="66" customWidth="1"/>
    <col min="6914" max="6914" width="5.140625" style="66" customWidth="1"/>
    <col min="6915" max="6915" width="6" style="66" customWidth="1"/>
    <col min="6916" max="6923" width="9.140625" style="66"/>
    <col min="6924" max="6924" width="5.85546875" style="66" customWidth="1"/>
    <col min="6925" max="7168" width="9.140625" style="66"/>
    <col min="7169" max="7169" width="3.85546875" style="66" customWidth="1"/>
    <col min="7170" max="7170" width="5.140625" style="66" customWidth="1"/>
    <col min="7171" max="7171" width="6" style="66" customWidth="1"/>
    <col min="7172" max="7179" width="9.140625" style="66"/>
    <col min="7180" max="7180" width="5.85546875" style="66" customWidth="1"/>
    <col min="7181" max="7424" width="9.140625" style="66"/>
    <col min="7425" max="7425" width="3.85546875" style="66" customWidth="1"/>
    <col min="7426" max="7426" width="5.140625" style="66" customWidth="1"/>
    <col min="7427" max="7427" width="6" style="66" customWidth="1"/>
    <col min="7428" max="7435" width="9.140625" style="66"/>
    <col min="7436" max="7436" width="5.85546875" style="66" customWidth="1"/>
    <col min="7437" max="7680" width="9.140625" style="66"/>
    <col min="7681" max="7681" width="3.85546875" style="66" customWidth="1"/>
    <col min="7682" max="7682" width="5.140625" style="66" customWidth="1"/>
    <col min="7683" max="7683" width="6" style="66" customWidth="1"/>
    <col min="7684" max="7691" width="9.140625" style="66"/>
    <col min="7692" max="7692" width="5.85546875" style="66" customWidth="1"/>
    <col min="7693" max="7936" width="9.140625" style="66"/>
    <col min="7937" max="7937" width="3.85546875" style="66" customWidth="1"/>
    <col min="7938" max="7938" width="5.140625" style="66" customWidth="1"/>
    <col min="7939" max="7939" width="6" style="66" customWidth="1"/>
    <col min="7940" max="7947" width="9.140625" style="66"/>
    <col min="7948" max="7948" width="5.85546875" style="66" customWidth="1"/>
    <col min="7949" max="8192" width="9.140625" style="66"/>
    <col min="8193" max="8193" width="3.85546875" style="66" customWidth="1"/>
    <col min="8194" max="8194" width="5.140625" style="66" customWidth="1"/>
    <col min="8195" max="8195" width="6" style="66" customWidth="1"/>
    <col min="8196" max="8203" width="9.140625" style="66"/>
    <col min="8204" max="8204" width="5.85546875" style="66" customWidth="1"/>
    <col min="8205" max="8448" width="9.140625" style="66"/>
    <col min="8449" max="8449" width="3.85546875" style="66" customWidth="1"/>
    <col min="8450" max="8450" width="5.140625" style="66" customWidth="1"/>
    <col min="8451" max="8451" width="6" style="66" customWidth="1"/>
    <col min="8452" max="8459" width="9.140625" style="66"/>
    <col min="8460" max="8460" width="5.85546875" style="66" customWidth="1"/>
    <col min="8461" max="8704" width="9.140625" style="66"/>
    <col min="8705" max="8705" width="3.85546875" style="66" customWidth="1"/>
    <col min="8706" max="8706" width="5.140625" style="66" customWidth="1"/>
    <col min="8707" max="8707" width="6" style="66" customWidth="1"/>
    <col min="8708" max="8715" width="9.140625" style="66"/>
    <col min="8716" max="8716" width="5.85546875" style="66" customWidth="1"/>
    <col min="8717" max="8960" width="9.140625" style="66"/>
    <col min="8961" max="8961" width="3.85546875" style="66" customWidth="1"/>
    <col min="8962" max="8962" width="5.140625" style="66" customWidth="1"/>
    <col min="8963" max="8963" width="6" style="66" customWidth="1"/>
    <col min="8964" max="8971" width="9.140625" style="66"/>
    <col min="8972" max="8972" width="5.85546875" style="66" customWidth="1"/>
    <col min="8973" max="9216" width="9.140625" style="66"/>
    <col min="9217" max="9217" width="3.85546875" style="66" customWidth="1"/>
    <col min="9218" max="9218" width="5.140625" style="66" customWidth="1"/>
    <col min="9219" max="9219" width="6" style="66" customWidth="1"/>
    <col min="9220" max="9227" width="9.140625" style="66"/>
    <col min="9228" max="9228" width="5.85546875" style="66" customWidth="1"/>
    <col min="9229" max="9472" width="9.140625" style="66"/>
    <col min="9473" max="9473" width="3.85546875" style="66" customWidth="1"/>
    <col min="9474" max="9474" width="5.140625" style="66" customWidth="1"/>
    <col min="9475" max="9475" width="6" style="66" customWidth="1"/>
    <col min="9476" max="9483" width="9.140625" style="66"/>
    <col min="9484" max="9484" width="5.85546875" style="66" customWidth="1"/>
    <col min="9485" max="9728" width="9.140625" style="66"/>
    <col min="9729" max="9729" width="3.85546875" style="66" customWidth="1"/>
    <col min="9730" max="9730" width="5.140625" style="66" customWidth="1"/>
    <col min="9731" max="9731" width="6" style="66" customWidth="1"/>
    <col min="9732" max="9739" width="9.140625" style="66"/>
    <col min="9740" max="9740" width="5.85546875" style="66" customWidth="1"/>
    <col min="9741" max="9984" width="9.140625" style="66"/>
    <col min="9985" max="9985" width="3.85546875" style="66" customWidth="1"/>
    <col min="9986" max="9986" width="5.140625" style="66" customWidth="1"/>
    <col min="9987" max="9987" width="6" style="66" customWidth="1"/>
    <col min="9988" max="9995" width="9.140625" style="66"/>
    <col min="9996" max="9996" width="5.85546875" style="66" customWidth="1"/>
    <col min="9997" max="10240" width="9.140625" style="66"/>
    <col min="10241" max="10241" width="3.85546875" style="66" customWidth="1"/>
    <col min="10242" max="10242" width="5.140625" style="66" customWidth="1"/>
    <col min="10243" max="10243" width="6" style="66" customWidth="1"/>
    <col min="10244" max="10251" width="9.140625" style="66"/>
    <col min="10252" max="10252" width="5.85546875" style="66" customWidth="1"/>
    <col min="10253" max="10496" width="9.140625" style="66"/>
    <col min="10497" max="10497" width="3.85546875" style="66" customWidth="1"/>
    <col min="10498" max="10498" width="5.140625" style="66" customWidth="1"/>
    <col min="10499" max="10499" width="6" style="66" customWidth="1"/>
    <col min="10500" max="10507" width="9.140625" style="66"/>
    <col min="10508" max="10508" width="5.85546875" style="66" customWidth="1"/>
    <col min="10509" max="10752" width="9.140625" style="66"/>
    <col min="10753" max="10753" width="3.85546875" style="66" customWidth="1"/>
    <col min="10754" max="10754" width="5.140625" style="66" customWidth="1"/>
    <col min="10755" max="10755" width="6" style="66" customWidth="1"/>
    <col min="10756" max="10763" width="9.140625" style="66"/>
    <col min="10764" max="10764" width="5.85546875" style="66" customWidth="1"/>
    <col min="10765" max="11008" width="9.140625" style="66"/>
    <col min="11009" max="11009" width="3.85546875" style="66" customWidth="1"/>
    <col min="11010" max="11010" width="5.140625" style="66" customWidth="1"/>
    <col min="11011" max="11011" width="6" style="66" customWidth="1"/>
    <col min="11012" max="11019" width="9.140625" style="66"/>
    <col min="11020" max="11020" width="5.85546875" style="66" customWidth="1"/>
    <col min="11021" max="11264" width="9.140625" style="66"/>
    <col min="11265" max="11265" width="3.85546875" style="66" customWidth="1"/>
    <col min="11266" max="11266" width="5.140625" style="66" customWidth="1"/>
    <col min="11267" max="11267" width="6" style="66" customWidth="1"/>
    <col min="11268" max="11275" width="9.140625" style="66"/>
    <col min="11276" max="11276" width="5.85546875" style="66" customWidth="1"/>
    <col min="11277" max="11520" width="9.140625" style="66"/>
    <col min="11521" max="11521" width="3.85546875" style="66" customWidth="1"/>
    <col min="11522" max="11522" width="5.140625" style="66" customWidth="1"/>
    <col min="11523" max="11523" width="6" style="66" customWidth="1"/>
    <col min="11524" max="11531" width="9.140625" style="66"/>
    <col min="11532" max="11532" width="5.85546875" style="66" customWidth="1"/>
    <col min="11533" max="11776" width="9.140625" style="66"/>
    <col min="11777" max="11777" width="3.85546875" style="66" customWidth="1"/>
    <col min="11778" max="11778" width="5.140625" style="66" customWidth="1"/>
    <col min="11779" max="11779" width="6" style="66" customWidth="1"/>
    <col min="11780" max="11787" width="9.140625" style="66"/>
    <col min="11788" max="11788" width="5.85546875" style="66" customWidth="1"/>
    <col min="11789" max="12032" width="9.140625" style="66"/>
    <col min="12033" max="12033" width="3.85546875" style="66" customWidth="1"/>
    <col min="12034" max="12034" width="5.140625" style="66" customWidth="1"/>
    <col min="12035" max="12035" width="6" style="66" customWidth="1"/>
    <col min="12036" max="12043" width="9.140625" style="66"/>
    <col min="12044" max="12044" width="5.85546875" style="66" customWidth="1"/>
    <col min="12045" max="12288" width="9.140625" style="66"/>
    <col min="12289" max="12289" width="3.85546875" style="66" customWidth="1"/>
    <col min="12290" max="12290" width="5.140625" style="66" customWidth="1"/>
    <col min="12291" max="12291" width="6" style="66" customWidth="1"/>
    <col min="12292" max="12299" width="9.140625" style="66"/>
    <col min="12300" max="12300" width="5.85546875" style="66" customWidth="1"/>
    <col min="12301" max="12544" width="9.140625" style="66"/>
    <col min="12545" max="12545" width="3.85546875" style="66" customWidth="1"/>
    <col min="12546" max="12546" width="5.140625" style="66" customWidth="1"/>
    <col min="12547" max="12547" width="6" style="66" customWidth="1"/>
    <col min="12548" max="12555" width="9.140625" style="66"/>
    <col min="12556" max="12556" width="5.85546875" style="66" customWidth="1"/>
    <col min="12557" max="12800" width="9.140625" style="66"/>
    <col min="12801" max="12801" width="3.85546875" style="66" customWidth="1"/>
    <col min="12802" max="12802" width="5.140625" style="66" customWidth="1"/>
    <col min="12803" max="12803" width="6" style="66" customWidth="1"/>
    <col min="12804" max="12811" width="9.140625" style="66"/>
    <col min="12812" max="12812" width="5.85546875" style="66" customWidth="1"/>
    <col min="12813" max="13056" width="9.140625" style="66"/>
    <col min="13057" max="13057" width="3.85546875" style="66" customWidth="1"/>
    <col min="13058" max="13058" width="5.140625" style="66" customWidth="1"/>
    <col min="13059" max="13059" width="6" style="66" customWidth="1"/>
    <col min="13060" max="13067" width="9.140625" style="66"/>
    <col min="13068" max="13068" width="5.85546875" style="66" customWidth="1"/>
    <col min="13069" max="13312" width="9.140625" style="66"/>
    <col min="13313" max="13313" width="3.85546875" style="66" customWidth="1"/>
    <col min="13314" max="13314" width="5.140625" style="66" customWidth="1"/>
    <col min="13315" max="13315" width="6" style="66" customWidth="1"/>
    <col min="13316" max="13323" width="9.140625" style="66"/>
    <col min="13324" max="13324" width="5.85546875" style="66" customWidth="1"/>
    <col min="13325" max="13568" width="9.140625" style="66"/>
    <col min="13569" max="13569" width="3.85546875" style="66" customWidth="1"/>
    <col min="13570" max="13570" width="5.140625" style="66" customWidth="1"/>
    <col min="13571" max="13571" width="6" style="66" customWidth="1"/>
    <col min="13572" max="13579" width="9.140625" style="66"/>
    <col min="13580" max="13580" width="5.85546875" style="66" customWidth="1"/>
    <col min="13581" max="13824" width="9.140625" style="66"/>
    <col min="13825" max="13825" width="3.85546875" style="66" customWidth="1"/>
    <col min="13826" max="13826" width="5.140625" style="66" customWidth="1"/>
    <col min="13827" max="13827" width="6" style="66" customWidth="1"/>
    <col min="13828" max="13835" width="9.140625" style="66"/>
    <col min="13836" max="13836" width="5.85546875" style="66" customWidth="1"/>
    <col min="13837" max="14080" width="9.140625" style="66"/>
    <col min="14081" max="14081" width="3.85546875" style="66" customWidth="1"/>
    <col min="14082" max="14082" width="5.140625" style="66" customWidth="1"/>
    <col min="14083" max="14083" width="6" style="66" customWidth="1"/>
    <col min="14084" max="14091" width="9.140625" style="66"/>
    <col min="14092" max="14092" width="5.85546875" style="66" customWidth="1"/>
    <col min="14093" max="14336" width="9.140625" style="66"/>
    <col min="14337" max="14337" width="3.85546875" style="66" customWidth="1"/>
    <col min="14338" max="14338" width="5.140625" style="66" customWidth="1"/>
    <col min="14339" max="14339" width="6" style="66" customWidth="1"/>
    <col min="14340" max="14347" width="9.140625" style="66"/>
    <col min="14348" max="14348" width="5.85546875" style="66" customWidth="1"/>
    <col min="14349" max="14592" width="9.140625" style="66"/>
    <col min="14593" max="14593" width="3.85546875" style="66" customWidth="1"/>
    <col min="14594" max="14594" width="5.140625" style="66" customWidth="1"/>
    <col min="14595" max="14595" width="6" style="66" customWidth="1"/>
    <col min="14596" max="14603" width="9.140625" style="66"/>
    <col min="14604" max="14604" width="5.85546875" style="66" customWidth="1"/>
    <col min="14605" max="14848" width="9.140625" style="66"/>
    <col min="14849" max="14849" width="3.85546875" style="66" customWidth="1"/>
    <col min="14850" max="14850" width="5.140625" style="66" customWidth="1"/>
    <col min="14851" max="14851" width="6" style="66" customWidth="1"/>
    <col min="14852" max="14859" width="9.140625" style="66"/>
    <col min="14860" max="14860" width="5.85546875" style="66" customWidth="1"/>
    <col min="14861" max="15104" width="9.140625" style="66"/>
    <col min="15105" max="15105" width="3.85546875" style="66" customWidth="1"/>
    <col min="15106" max="15106" width="5.140625" style="66" customWidth="1"/>
    <col min="15107" max="15107" width="6" style="66" customWidth="1"/>
    <col min="15108" max="15115" width="9.140625" style="66"/>
    <col min="15116" max="15116" width="5.85546875" style="66" customWidth="1"/>
    <col min="15117" max="15360" width="9.140625" style="66"/>
    <col min="15361" max="15361" width="3.85546875" style="66" customWidth="1"/>
    <col min="15362" max="15362" width="5.140625" style="66" customWidth="1"/>
    <col min="15363" max="15363" width="6" style="66" customWidth="1"/>
    <col min="15364" max="15371" width="9.140625" style="66"/>
    <col min="15372" max="15372" width="5.85546875" style="66" customWidth="1"/>
    <col min="15373" max="15616" width="9.140625" style="66"/>
    <col min="15617" max="15617" width="3.85546875" style="66" customWidth="1"/>
    <col min="15618" max="15618" width="5.140625" style="66" customWidth="1"/>
    <col min="15619" max="15619" width="6" style="66" customWidth="1"/>
    <col min="15620" max="15627" width="9.140625" style="66"/>
    <col min="15628" max="15628" width="5.85546875" style="66" customWidth="1"/>
    <col min="15629" max="15872" width="9.140625" style="66"/>
    <col min="15873" max="15873" width="3.85546875" style="66" customWidth="1"/>
    <col min="15874" max="15874" width="5.140625" style="66" customWidth="1"/>
    <col min="15875" max="15875" width="6" style="66" customWidth="1"/>
    <col min="15876" max="15883" width="9.140625" style="66"/>
    <col min="15884" max="15884" width="5.85546875" style="66" customWidth="1"/>
    <col min="15885" max="16128" width="9.140625" style="66"/>
    <col min="16129" max="16129" width="3.85546875" style="66" customWidth="1"/>
    <col min="16130" max="16130" width="5.140625" style="66" customWidth="1"/>
    <col min="16131" max="16131" width="6" style="66" customWidth="1"/>
    <col min="16132" max="16139" width="9.140625" style="66"/>
    <col min="16140" max="16140" width="5.85546875" style="66" customWidth="1"/>
    <col min="16141" max="16384" width="9.140625" style="66"/>
  </cols>
  <sheetData>
    <row r="2" spans="1:4">
      <c r="A2" s="97"/>
      <c r="B2" s="97" t="s">
        <v>527</v>
      </c>
    </row>
    <row r="4" spans="1:4">
      <c r="B4" s="109" t="s">
        <v>528</v>
      </c>
      <c r="C4" s="70" t="s">
        <v>529</v>
      </c>
    </row>
    <row r="6" spans="1:4">
      <c r="C6" s="66" t="s">
        <v>530</v>
      </c>
    </row>
    <row r="8" spans="1:4">
      <c r="C8" s="66" t="s">
        <v>531</v>
      </c>
      <c r="D8" s="66" t="s">
        <v>499</v>
      </c>
    </row>
    <row r="10" spans="1:4">
      <c r="C10" s="66" t="s">
        <v>532</v>
      </c>
      <c r="D10" s="66" t="s">
        <v>501</v>
      </c>
    </row>
    <row r="12" spans="1:4">
      <c r="C12" s="66" t="s">
        <v>533</v>
      </c>
      <c r="D12" s="66" t="s">
        <v>534</v>
      </c>
    </row>
    <row r="14" spans="1:4">
      <c r="C14" s="66" t="s">
        <v>535</v>
      </c>
      <c r="D14" s="66" t="s">
        <v>536</v>
      </c>
    </row>
    <row r="16" spans="1:4">
      <c r="C16" s="66" t="s">
        <v>537</v>
      </c>
      <c r="D16" s="66" t="s">
        <v>538</v>
      </c>
    </row>
    <row r="18" spans="2:4">
      <c r="B18" s="109" t="s">
        <v>539</v>
      </c>
      <c r="C18" s="70" t="s">
        <v>540</v>
      </c>
    </row>
    <row r="20" spans="2:4">
      <c r="C20" s="66" t="s">
        <v>541</v>
      </c>
    </row>
    <row r="21" spans="2:4">
      <c r="C21" s="66" t="s">
        <v>542</v>
      </c>
    </row>
    <row r="23" spans="2:4">
      <c r="C23" s="66" t="s">
        <v>543</v>
      </c>
    </row>
    <row r="25" spans="2:4">
      <c r="C25" s="66" t="s">
        <v>544</v>
      </c>
    </row>
    <row r="27" spans="2:4">
      <c r="B27" s="109" t="s">
        <v>545</v>
      </c>
      <c r="C27" s="70" t="s">
        <v>546</v>
      </c>
    </row>
    <row r="29" spans="2:4">
      <c r="C29" s="66" t="s">
        <v>531</v>
      </c>
      <c r="D29" s="66" t="s">
        <v>547</v>
      </c>
    </row>
    <row r="30" spans="2:4">
      <c r="D30" s="66" t="s">
        <v>548</v>
      </c>
    </row>
    <row r="32" spans="2:4">
      <c r="C32" s="66" t="s">
        <v>532</v>
      </c>
      <c r="D32" s="66" t="s">
        <v>549</v>
      </c>
    </row>
    <row r="34" spans="3:4">
      <c r="C34" s="66" t="s">
        <v>550</v>
      </c>
      <c r="D34" s="66" t="s">
        <v>551</v>
      </c>
    </row>
    <row r="35" spans="3:4">
      <c r="D35" s="66" t="s">
        <v>552</v>
      </c>
    </row>
    <row r="36" spans="3:4">
      <c r="D36" s="66" t="s">
        <v>553</v>
      </c>
    </row>
    <row r="37" spans="3:4">
      <c r="D37" s="66" t="s">
        <v>554</v>
      </c>
    </row>
    <row r="38" spans="3:4">
      <c r="D38" s="66" t="s">
        <v>555</v>
      </c>
    </row>
    <row r="39" spans="3:4">
      <c r="D39" s="66" t="s">
        <v>556</v>
      </c>
    </row>
    <row r="40" spans="3:4">
      <c r="D40" s="66" t="s">
        <v>557</v>
      </c>
    </row>
    <row r="42" spans="3:4">
      <c r="C42" s="66" t="s">
        <v>535</v>
      </c>
      <c r="D42" s="66" t="s">
        <v>558</v>
      </c>
    </row>
    <row r="43" spans="3:4">
      <c r="D43" s="66" t="s">
        <v>559</v>
      </c>
    </row>
    <row r="44" spans="3:4">
      <c r="D44" s="66" t="s">
        <v>560</v>
      </c>
    </row>
    <row r="46" spans="3:4">
      <c r="C46" s="66" t="s">
        <v>537</v>
      </c>
      <c r="D46" s="66" t="s">
        <v>561</v>
      </c>
    </row>
    <row r="47" spans="3:4">
      <c r="D47" s="66" t="s">
        <v>562</v>
      </c>
    </row>
    <row r="48" spans="3:4">
      <c r="D48" s="66" t="s">
        <v>563</v>
      </c>
    </row>
    <row r="50" spans="2:4">
      <c r="C50" s="66" t="s">
        <v>564</v>
      </c>
      <c r="D50" s="66" t="s">
        <v>565</v>
      </c>
    </row>
    <row r="51" spans="2:4">
      <c r="D51" s="66" t="s">
        <v>566</v>
      </c>
    </row>
    <row r="53" spans="2:4">
      <c r="C53" s="66" t="s">
        <v>567</v>
      </c>
      <c r="D53" s="66" t="s">
        <v>568</v>
      </c>
    </row>
    <row r="55" spans="2:4">
      <c r="C55" s="66" t="s">
        <v>569</v>
      </c>
      <c r="D55" s="66" t="s">
        <v>570</v>
      </c>
    </row>
    <row r="56" spans="2:4">
      <c r="D56" s="66" t="s">
        <v>571</v>
      </c>
    </row>
    <row r="57" spans="2:4">
      <c r="D57" s="66" t="s">
        <v>572</v>
      </c>
    </row>
    <row r="58" spans="2:4">
      <c r="D58" s="66" t="s">
        <v>573</v>
      </c>
    </row>
    <row r="60" spans="2:4">
      <c r="C60" s="66" t="s">
        <v>574</v>
      </c>
      <c r="D60" s="66" t="s">
        <v>575</v>
      </c>
    </row>
    <row r="61" spans="2:4">
      <c r="D61" s="66" t="s">
        <v>576</v>
      </c>
    </row>
    <row r="63" spans="2:4">
      <c r="B63" s="109" t="s">
        <v>577</v>
      </c>
      <c r="C63" s="70" t="s">
        <v>578</v>
      </c>
    </row>
    <row r="65" spans="3:3">
      <c r="C65" s="66" t="s">
        <v>579</v>
      </c>
    </row>
    <row r="66" spans="3:3">
      <c r="C66" s="66" t="s">
        <v>580</v>
      </c>
    </row>
    <row r="68" spans="3:3">
      <c r="C68" s="66" t="s">
        <v>581</v>
      </c>
    </row>
    <row r="69" spans="3:3">
      <c r="C69" s="66" t="s">
        <v>582</v>
      </c>
    </row>
    <row r="71" spans="3:3">
      <c r="C71" s="66" t="s">
        <v>583</v>
      </c>
    </row>
    <row r="72" spans="3:3">
      <c r="C72" s="66" t="s">
        <v>584</v>
      </c>
    </row>
    <row r="73" spans="3:3">
      <c r="C73" s="66" t="s">
        <v>585</v>
      </c>
    </row>
    <row r="74" spans="3:3">
      <c r="C74" s="66" t="s">
        <v>586</v>
      </c>
    </row>
    <row r="75" spans="3:3">
      <c r="C75" s="66" t="s">
        <v>587</v>
      </c>
    </row>
    <row r="77" spans="3:3">
      <c r="C77" s="66" t="s">
        <v>588</v>
      </c>
    </row>
  </sheetData>
  <sheetProtection password="CC7B" sheet="1" objects="1" scenarios="1" selectLockedCells="1"/>
  <pageMargins left="0.7" right="0.7" top="0.75" bottom="0.75" header="0.3" footer="0.3"/>
  <pageSetup paperSize="9" firstPageNumber="3" orientation="portrait" r:id="rId1"/>
  <rowBreaks count="1" manualBreakCount="1">
    <brk id="53"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4"/>
  <sheetViews>
    <sheetView view="pageBreakPreview" zoomScaleNormal="100" zoomScaleSheetLayoutView="100" workbookViewId="0">
      <selection activeCell="D14" sqref="D14"/>
    </sheetView>
  </sheetViews>
  <sheetFormatPr defaultRowHeight="12.75"/>
  <cols>
    <col min="1" max="1" width="1.42578125" style="66" customWidth="1"/>
    <col min="2" max="2" width="49" style="66" customWidth="1"/>
    <col min="3" max="3" width="1" style="66" customWidth="1"/>
    <col min="4" max="4" width="44.85546875" style="69" customWidth="1"/>
    <col min="5" max="5" width="0.85546875" style="66" customWidth="1"/>
    <col min="6" max="6" width="0.7109375" style="66" hidden="1" customWidth="1"/>
    <col min="7" max="7" width="5.42578125" style="66" customWidth="1"/>
    <col min="8" max="8" width="6.140625" style="66" customWidth="1"/>
    <col min="9" max="9" width="11.28515625" style="66" customWidth="1"/>
    <col min="10" max="256" width="9.140625" style="66"/>
    <col min="257" max="257" width="1.42578125" style="66" customWidth="1"/>
    <col min="258" max="258" width="49" style="66" customWidth="1"/>
    <col min="259" max="259" width="1" style="66" customWidth="1"/>
    <col min="260" max="260" width="44.85546875" style="66" customWidth="1"/>
    <col min="261" max="261" width="0.85546875" style="66" customWidth="1"/>
    <col min="262" max="262" width="0" style="66" hidden="1" customWidth="1"/>
    <col min="263" max="263" width="5.42578125" style="66" customWidth="1"/>
    <col min="264" max="264" width="6.140625" style="66" customWidth="1"/>
    <col min="265" max="265" width="11.28515625" style="66" customWidth="1"/>
    <col min="266" max="512" width="9.140625" style="66"/>
    <col min="513" max="513" width="1.42578125" style="66" customWidth="1"/>
    <col min="514" max="514" width="49" style="66" customWidth="1"/>
    <col min="515" max="515" width="1" style="66" customWidth="1"/>
    <col min="516" max="516" width="44.85546875" style="66" customWidth="1"/>
    <col min="517" max="517" width="0.85546875" style="66" customWidth="1"/>
    <col min="518" max="518" width="0" style="66" hidden="1" customWidth="1"/>
    <col min="519" max="519" width="5.42578125" style="66" customWidth="1"/>
    <col min="520" max="520" width="6.140625" style="66" customWidth="1"/>
    <col min="521" max="521" width="11.28515625" style="66" customWidth="1"/>
    <col min="522" max="768" width="9.140625" style="66"/>
    <col min="769" max="769" width="1.42578125" style="66" customWidth="1"/>
    <col min="770" max="770" width="49" style="66" customWidth="1"/>
    <col min="771" max="771" width="1" style="66" customWidth="1"/>
    <col min="772" max="772" width="44.85546875" style="66" customWidth="1"/>
    <col min="773" max="773" width="0.85546875" style="66" customWidth="1"/>
    <col min="774" max="774" width="0" style="66" hidden="1" customWidth="1"/>
    <col min="775" max="775" width="5.42578125" style="66" customWidth="1"/>
    <col min="776" max="776" width="6.140625" style="66" customWidth="1"/>
    <col min="777" max="777" width="11.28515625" style="66" customWidth="1"/>
    <col min="778" max="1024" width="9.140625" style="66"/>
    <col min="1025" max="1025" width="1.42578125" style="66" customWidth="1"/>
    <col min="1026" max="1026" width="49" style="66" customWidth="1"/>
    <col min="1027" max="1027" width="1" style="66" customWidth="1"/>
    <col min="1028" max="1028" width="44.85546875" style="66" customWidth="1"/>
    <col min="1029" max="1029" width="0.85546875" style="66" customWidth="1"/>
    <col min="1030" max="1030" width="0" style="66" hidden="1" customWidth="1"/>
    <col min="1031" max="1031" width="5.42578125" style="66" customWidth="1"/>
    <col min="1032" max="1032" width="6.140625" style="66" customWidth="1"/>
    <col min="1033" max="1033" width="11.28515625" style="66" customWidth="1"/>
    <col min="1034" max="1280" width="9.140625" style="66"/>
    <col min="1281" max="1281" width="1.42578125" style="66" customWidth="1"/>
    <col min="1282" max="1282" width="49" style="66" customWidth="1"/>
    <col min="1283" max="1283" width="1" style="66" customWidth="1"/>
    <col min="1284" max="1284" width="44.85546875" style="66" customWidth="1"/>
    <col min="1285" max="1285" width="0.85546875" style="66" customWidth="1"/>
    <col min="1286" max="1286" width="0" style="66" hidden="1" customWidth="1"/>
    <col min="1287" max="1287" width="5.42578125" style="66" customWidth="1"/>
    <col min="1288" max="1288" width="6.140625" style="66" customWidth="1"/>
    <col min="1289" max="1289" width="11.28515625" style="66" customWidth="1"/>
    <col min="1290" max="1536" width="9.140625" style="66"/>
    <col min="1537" max="1537" width="1.42578125" style="66" customWidth="1"/>
    <col min="1538" max="1538" width="49" style="66" customWidth="1"/>
    <col min="1539" max="1539" width="1" style="66" customWidth="1"/>
    <col min="1540" max="1540" width="44.85546875" style="66" customWidth="1"/>
    <col min="1541" max="1541" width="0.85546875" style="66" customWidth="1"/>
    <col min="1542" max="1542" width="0" style="66" hidden="1" customWidth="1"/>
    <col min="1543" max="1543" width="5.42578125" style="66" customWidth="1"/>
    <col min="1544" max="1544" width="6.140625" style="66" customWidth="1"/>
    <col min="1545" max="1545" width="11.28515625" style="66" customWidth="1"/>
    <col min="1546" max="1792" width="9.140625" style="66"/>
    <col min="1793" max="1793" width="1.42578125" style="66" customWidth="1"/>
    <col min="1794" max="1794" width="49" style="66" customWidth="1"/>
    <col min="1795" max="1795" width="1" style="66" customWidth="1"/>
    <col min="1796" max="1796" width="44.85546875" style="66" customWidth="1"/>
    <col min="1797" max="1797" width="0.85546875" style="66" customWidth="1"/>
    <col min="1798" max="1798" width="0" style="66" hidden="1" customWidth="1"/>
    <col min="1799" max="1799" width="5.42578125" style="66" customWidth="1"/>
    <col min="1800" max="1800" width="6.140625" style="66" customWidth="1"/>
    <col min="1801" max="1801" width="11.28515625" style="66" customWidth="1"/>
    <col min="1802" max="2048" width="9.140625" style="66"/>
    <col min="2049" max="2049" width="1.42578125" style="66" customWidth="1"/>
    <col min="2050" max="2050" width="49" style="66" customWidth="1"/>
    <col min="2051" max="2051" width="1" style="66" customWidth="1"/>
    <col min="2052" max="2052" width="44.85546875" style="66" customWidth="1"/>
    <col min="2053" max="2053" width="0.85546875" style="66" customWidth="1"/>
    <col min="2054" max="2054" width="0" style="66" hidden="1" customWidth="1"/>
    <col min="2055" max="2055" width="5.42578125" style="66" customWidth="1"/>
    <col min="2056" max="2056" width="6.140625" style="66" customWidth="1"/>
    <col min="2057" max="2057" width="11.28515625" style="66" customWidth="1"/>
    <col min="2058" max="2304" width="9.140625" style="66"/>
    <col min="2305" max="2305" width="1.42578125" style="66" customWidth="1"/>
    <col min="2306" max="2306" width="49" style="66" customWidth="1"/>
    <col min="2307" max="2307" width="1" style="66" customWidth="1"/>
    <col min="2308" max="2308" width="44.85546875" style="66" customWidth="1"/>
    <col min="2309" max="2309" width="0.85546875" style="66" customWidth="1"/>
    <col min="2310" max="2310" width="0" style="66" hidden="1" customWidth="1"/>
    <col min="2311" max="2311" width="5.42578125" style="66" customWidth="1"/>
    <col min="2312" max="2312" width="6.140625" style="66" customWidth="1"/>
    <col min="2313" max="2313" width="11.28515625" style="66" customWidth="1"/>
    <col min="2314" max="2560" width="9.140625" style="66"/>
    <col min="2561" max="2561" width="1.42578125" style="66" customWidth="1"/>
    <col min="2562" max="2562" width="49" style="66" customWidth="1"/>
    <col min="2563" max="2563" width="1" style="66" customWidth="1"/>
    <col min="2564" max="2564" width="44.85546875" style="66" customWidth="1"/>
    <col min="2565" max="2565" width="0.85546875" style="66" customWidth="1"/>
    <col min="2566" max="2566" width="0" style="66" hidden="1" customWidth="1"/>
    <col min="2567" max="2567" width="5.42578125" style="66" customWidth="1"/>
    <col min="2568" max="2568" width="6.140625" style="66" customWidth="1"/>
    <col min="2569" max="2569" width="11.28515625" style="66" customWidth="1"/>
    <col min="2570" max="2816" width="9.140625" style="66"/>
    <col min="2817" max="2817" width="1.42578125" style="66" customWidth="1"/>
    <col min="2818" max="2818" width="49" style="66" customWidth="1"/>
    <col min="2819" max="2819" width="1" style="66" customWidth="1"/>
    <col min="2820" max="2820" width="44.85546875" style="66" customWidth="1"/>
    <col min="2821" max="2821" width="0.85546875" style="66" customWidth="1"/>
    <col min="2822" max="2822" width="0" style="66" hidden="1" customWidth="1"/>
    <col min="2823" max="2823" width="5.42578125" style="66" customWidth="1"/>
    <col min="2824" max="2824" width="6.140625" style="66" customWidth="1"/>
    <col min="2825" max="2825" width="11.28515625" style="66" customWidth="1"/>
    <col min="2826" max="3072" width="9.140625" style="66"/>
    <col min="3073" max="3073" width="1.42578125" style="66" customWidth="1"/>
    <col min="3074" max="3074" width="49" style="66" customWidth="1"/>
    <col min="3075" max="3075" width="1" style="66" customWidth="1"/>
    <col min="3076" max="3076" width="44.85546875" style="66" customWidth="1"/>
    <col min="3077" max="3077" width="0.85546875" style="66" customWidth="1"/>
    <col min="3078" max="3078" width="0" style="66" hidden="1" customWidth="1"/>
    <col min="3079" max="3079" width="5.42578125" style="66" customWidth="1"/>
    <col min="3080" max="3080" width="6.140625" style="66" customWidth="1"/>
    <col min="3081" max="3081" width="11.28515625" style="66" customWidth="1"/>
    <col min="3082" max="3328" width="9.140625" style="66"/>
    <col min="3329" max="3329" width="1.42578125" style="66" customWidth="1"/>
    <col min="3330" max="3330" width="49" style="66" customWidth="1"/>
    <col min="3331" max="3331" width="1" style="66" customWidth="1"/>
    <col min="3332" max="3332" width="44.85546875" style="66" customWidth="1"/>
    <col min="3333" max="3333" width="0.85546875" style="66" customWidth="1"/>
    <col min="3334" max="3334" width="0" style="66" hidden="1" customWidth="1"/>
    <col min="3335" max="3335" width="5.42578125" style="66" customWidth="1"/>
    <col min="3336" max="3336" width="6.140625" style="66" customWidth="1"/>
    <col min="3337" max="3337" width="11.28515625" style="66" customWidth="1"/>
    <col min="3338" max="3584" width="9.140625" style="66"/>
    <col min="3585" max="3585" width="1.42578125" style="66" customWidth="1"/>
    <col min="3586" max="3586" width="49" style="66" customWidth="1"/>
    <col min="3587" max="3587" width="1" style="66" customWidth="1"/>
    <col min="3588" max="3588" width="44.85546875" style="66" customWidth="1"/>
    <col min="3589" max="3589" width="0.85546875" style="66" customWidth="1"/>
    <col min="3590" max="3590" width="0" style="66" hidden="1" customWidth="1"/>
    <col min="3591" max="3591" width="5.42578125" style="66" customWidth="1"/>
    <col min="3592" max="3592" width="6.140625" style="66" customWidth="1"/>
    <col min="3593" max="3593" width="11.28515625" style="66" customWidth="1"/>
    <col min="3594" max="3840" width="9.140625" style="66"/>
    <col min="3841" max="3841" width="1.42578125" style="66" customWidth="1"/>
    <col min="3842" max="3842" width="49" style="66" customWidth="1"/>
    <col min="3843" max="3843" width="1" style="66" customWidth="1"/>
    <col min="3844" max="3844" width="44.85546875" style="66" customWidth="1"/>
    <col min="3845" max="3845" width="0.85546875" style="66" customWidth="1"/>
    <col min="3846" max="3846" width="0" style="66" hidden="1" customWidth="1"/>
    <col min="3847" max="3847" width="5.42578125" style="66" customWidth="1"/>
    <col min="3848" max="3848" width="6.140625" style="66" customWidth="1"/>
    <col min="3849" max="3849" width="11.28515625" style="66" customWidth="1"/>
    <col min="3850" max="4096" width="9.140625" style="66"/>
    <col min="4097" max="4097" width="1.42578125" style="66" customWidth="1"/>
    <col min="4098" max="4098" width="49" style="66" customWidth="1"/>
    <col min="4099" max="4099" width="1" style="66" customWidth="1"/>
    <col min="4100" max="4100" width="44.85546875" style="66" customWidth="1"/>
    <col min="4101" max="4101" width="0.85546875" style="66" customWidth="1"/>
    <col min="4102" max="4102" width="0" style="66" hidden="1" customWidth="1"/>
    <col min="4103" max="4103" width="5.42578125" style="66" customWidth="1"/>
    <col min="4104" max="4104" width="6.140625" style="66" customWidth="1"/>
    <col min="4105" max="4105" width="11.28515625" style="66" customWidth="1"/>
    <col min="4106" max="4352" width="9.140625" style="66"/>
    <col min="4353" max="4353" width="1.42578125" style="66" customWidth="1"/>
    <col min="4354" max="4354" width="49" style="66" customWidth="1"/>
    <col min="4355" max="4355" width="1" style="66" customWidth="1"/>
    <col min="4356" max="4356" width="44.85546875" style="66" customWidth="1"/>
    <col min="4357" max="4357" width="0.85546875" style="66" customWidth="1"/>
    <col min="4358" max="4358" width="0" style="66" hidden="1" customWidth="1"/>
    <col min="4359" max="4359" width="5.42578125" style="66" customWidth="1"/>
    <col min="4360" max="4360" width="6.140625" style="66" customWidth="1"/>
    <col min="4361" max="4361" width="11.28515625" style="66" customWidth="1"/>
    <col min="4362" max="4608" width="9.140625" style="66"/>
    <col min="4609" max="4609" width="1.42578125" style="66" customWidth="1"/>
    <col min="4610" max="4610" width="49" style="66" customWidth="1"/>
    <col min="4611" max="4611" width="1" style="66" customWidth="1"/>
    <col min="4612" max="4612" width="44.85546875" style="66" customWidth="1"/>
    <col min="4613" max="4613" width="0.85546875" style="66" customWidth="1"/>
    <col min="4614" max="4614" width="0" style="66" hidden="1" customWidth="1"/>
    <col min="4615" max="4615" width="5.42578125" style="66" customWidth="1"/>
    <col min="4616" max="4616" width="6.140625" style="66" customWidth="1"/>
    <col min="4617" max="4617" width="11.28515625" style="66" customWidth="1"/>
    <col min="4618" max="4864" width="9.140625" style="66"/>
    <col min="4865" max="4865" width="1.42578125" style="66" customWidth="1"/>
    <col min="4866" max="4866" width="49" style="66" customWidth="1"/>
    <col min="4867" max="4867" width="1" style="66" customWidth="1"/>
    <col min="4868" max="4868" width="44.85546875" style="66" customWidth="1"/>
    <col min="4869" max="4869" width="0.85546875" style="66" customWidth="1"/>
    <col min="4870" max="4870" width="0" style="66" hidden="1" customWidth="1"/>
    <col min="4871" max="4871" width="5.42578125" style="66" customWidth="1"/>
    <col min="4872" max="4872" width="6.140625" style="66" customWidth="1"/>
    <col min="4873" max="4873" width="11.28515625" style="66" customWidth="1"/>
    <col min="4874" max="5120" width="9.140625" style="66"/>
    <col min="5121" max="5121" width="1.42578125" style="66" customWidth="1"/>
    <col min="5122" max="5122" width="49" style="66" customWidth="1"/>
    <col min="5123" max="5123" width="1" style="66" customWidth="1"/>
    <col min="5124" max="5124" width="44.85546875" style="66" customWidth="1"/>
    <col min="5125" max="5125" width="0.85546875" style="66" customWidth="1"/>
    <col min="5126" max="5126" width="0" style="66" hidden="1" customWidth="1"/>
    <col min="5127" max="5127" width="5.42578125" style="66" customWidth="1"/>
    <col min="5128" max="5128" width="6.140625" style="66" customWidth="1"/>
    <col min="5129" max="5129" width="11.28515625" style="66" customWidth="1"/>
    <col min="5130" max="5376" width="9.140625" style="66"/>
    <col min="5377" max="5377" width="1.42578125" style="66" customWidth="1"/>
    <col min="5378" max="5378" width="49" style="66" customWidth="1"/>
    <col min="5379" max="5379" width="1" style="66" customWidth="1"/>
    <col min="5380" max="5380" width="44.85546875" style="66" customWidth="1"/>
    <col min="5381" max="5381" width="0.85546875" style="66" customWidth="1"/>
    <col min="5382" max="5382" width="0" style="66" hidden="1" customWidth="1"/>
    <col min="5383" max="5383" width="5.42578125" style="66" customWidth="1"/>
    <col min="5384" max="5384" width="6.140625" style="66" customWidth="1"/>
    <col min="5385" max="5385" width="11.28515625" style="66" customWidth="1"/>
    <col min="5386" max="5632" width="9.140625" style="66"/>
    <col min="5633" max="5633" width="1.42578125" style="66" customWidth="1"/>
    <col min="5634" max="5634" width="49" style="66" customWidth="1"/>
    <col min="5635" max="5635" width="1" style="66" customWidth="1"/>
    <col min="5636" max="5636" width="44.85546875" style="66" customWidth="1"/>
    <col min="5637" max="5637" width="0.85546875" style="66" customWidth="1"/>
    <col min="5638" max="5638" width="0" style="66" hidden="1" customWidth="1"/>
    <col min="5639" max="5639" width="5.42578125" style="66" customWidth="1"/>
    <col min="5640" max="5640" width="6.140625" style="66" customWidth="1"/>
    <col min="5641" max="5641" width="11.28515625" style="66" customWidth="1"/>
    <col min="5642" max="5888" width="9.140625" style="66"/>
    <col min="5889" max="5889" width="1.42578125" style="66" customWidth="1"/>
    <col min="5890" max="5890" width="49" style="66" customWidth="1"/>
    <col min="5891" max="5891" width="1" style="66" customWidth="1"/>
    <col min="5892" max="5892" width="44.85546875" style="66" customWidth="1"/>
    <col min="5893" max="5893" width="0.85546875" style="66" customWidth="1"/>
    <col min="5894" max="5894" width="0" style="66" hidden="1" customWidth="1"/>
    <col min="5895" max="5895" width="5.42578125" style="66" customWidth="1"/>
    <col min="5896" max="5896" width="6.140625" style="66" customWidth="1"/>
    <col min="5897" max="5897" width="11.28515625" style="66" customWidth="1"/>
    <col min="5898" max="6144" width="9.140625" style="66"/>
    <col min="6145" max="6145" width="1.42578125" style="66" customWidth="1"/>
    <col min="6146" max="6146" width="49" style="66" customWidth="1"/>
    <col min="6147" max="6147" width="1" style="66" customWidth="1"/>
    <col min="6148" max="6148" width="44.85546875" style="66" customWidth="1"/>
    <col min="6149" max="6149" width="0.85546875" style="66" customWidth="1"/>
    <col min="6150" max="6150" width="0" style="66" hidden="1" customWidth="1"/>
    <col min="6151" max="6151" width="5.42578125" style="66" customWidth="1"/>
    <col min="6152" max="6152" width="6.140625" style="66" customWidth="1"/>
    <col min="6153" max="6153" width="11.28515625" style="66" customWidth="1"/>
    <col min="6154" max="6400" width="9.140625" style="66"/>
    <col min="6401" max="6401" width="1.42578125" style="66" customWidth="1"/>
    <col min="6402" max="6402" width="49" style="66" customWidth="1"/>
    <col min="6403" max="6403" width="1" style="66" customWidth="1"/>
    <col min="6404" max="6404" width="44.85546875" style="66" customWidth="1"/>
    <col min="6405" max="6405" width="0.85546875" style="66" customWidth="1"/>
    <col min="6406" max="6406" width="0" style="66" hidden="1" customWidth="1"/>
    <col min="6407" max="6407" width="5.42578125" style="66" customWidth="1"/>
    <col min="6408" max="6408" width="6.140625" style="66" customWidth="1"/>
    <col min="6409" max="6409" width="11.28515625" style="66" customWidth="1"/>
    <col min="6410" max="6656" width="9.140625" style="66"/>
    <col min="6657" max="6657" width="1.42578125" style="66" customWidth="1"/>
    <col min="6658" max="6658" width="49" style="66" customWidth="1"/>
    <col min="6659" max="6659" width="1" style="66" customWidth="1"/>
    <col min="6660" max="6660" width="44.85546875" style="66" customWidth="1"/>
    <col min="6661" max="6661" width="0.85546875" style="66" customWidth="1"/>
    <col min="6662" max="6662" width="0" style="66" hidden="1" customWidth="1"/>
    <col min="6663" max="6663" width="5.42578125" style="66" customWidth="1"/>
    <col min="6664" max="6664" width="6.140625" style="66" customWidth="1"/>
    <col min="6665" max="6665" width="11.28515625" style="66" customWidth="1"/>
    <col min="6666" max="6912" width="9.140625" style="66"/>
    <col min="6913" max="6913" width="1.42578125" style="66" customWidth="1"/>
    <col min="6914" max="6914" width="49" style="66" customWidth="1"/>
    <col min="6915" max="6915" width="1" style="66" customWidth="1"/>
    <col min="6916" max="6916" width="44.85546875" style="66" customWidth="1"/>
    <col min="6917" max="6917" width="0.85546875" style="66" customWidth="1"/>
    <col min="6918" max="6918" width="0" style="66" hidden="1" customWidth="1"/>
    <col min="6919" max="6919" width="5.42578125" style="66" customWidth="1"/>
    <col min="6920" max="6920" width="6.140625" style="66" customWidth="1"/>
    <col min="6921" max="6921" width="11.28515625" style="66" customWidth="1"/>
    <col min="6922" max="7168" width="9.140625" style="66"/>
    <col min="7169" max="7169" width="1.42578125" style="66" customWidth="1"/>
    <col min="7170" max="7170" width="49" style="66" customWidth="1"/>
    <col min="7171" max="7171" width="1" style="66" customWidth="1"/>
    <col min="7172" max="7172" width="44.85546875" style="66" customWidth="1"/>
    <col min="7173" max="7173" width="0.85546875" style="66" customWidth="1"/>
    <col min="7174" max="7174" width="0" style="66" hidden="1" customWidth="1"/>
    <col min="7175" max="7175" width="5.42578125" style="66" customWidth="1"/>
    <col min="7176" max="7176" width="6.140625" style="66" customWidth="1"/>
    <col min="7177" max="7177" width="11.28515625" style="66" customWidth="1"/>
    <col min="7178" max="7424" width="9.140625" style="66"/>
    <col min="7425" max="7425" width="1.42578125" style="66" customWidth="1"/>
    <col min="7426" max="7426" width="49" style="66" customWidth="1"/>
    <col min="7427" max="7427" width="1" style="66" customWidth="1"/>
    <col min="7428" max="7428" width="44.85546875" style="66" customWidth="1"/>
    <col min="7429" max="7429" width="0.85546875" style="66" customWidth="1"/>
    <col min="7430" max="7430" width="0" style="66" hidden="1" customWidth="1"/>
    <col min="7431" max="7431" width="5.42578125" style="66" customWidth="1"/>
    <col min="7432" max="7432" width="6.140625" style="66" customWidth="1"/>
    <col min="7433" max="7433" width="11.28515625" style="66" customWidth="1"/>
    <col min="7434" max="7680" width="9.140625" style="66"/>
    <col min="7681" max="7681" width="1.42578125" style="66" customWidth="1"/>
    <col min="7682" max="7682" width="49" style="66" customWidth="1"/>
    <col min="7683" max="7683" width="1" style="66" customWidth="1"/>
    <col min="7684" max="7684" width="44.85546875" style="66" customWidth="1"/>
    <col min="7685" max="7685" width="0.85546875" style="66" customWidth="1"/>
    <col min="7686" max="7686" width="0" style="66" hidden="1" customWidth="1"/>
    <col min="7687" max="7687" width="5.42578125" style="66" customWidth="1"/>
    <col min="7688" max="7688" width="6.140625" style="66" customWidth="1"/>
    <col min="7689" max="7689" width="11.28515625" style="66" customWidth="1"/>
    <col min="7690" max="7936" width="9.140625" style="66"/>
    <col min="7937" max="7937" width="1.42578125" style="66" customWidth="1"/>
    <col min="7938" max="7938" width="49" style="66" customWidth="1"/>
    <col min="7939" max="7939" width="1" style="66" customWidth="1"/>
    <col min="7940" max="7940" width="44.85546875" style="66" customWidth="1"/>
    <col min="7941" max="7941" width="0.85546875" style="66" customWidth="1"/>
    <col min="7942" max="7942" width="0" style="66" hidden="1" customWidth="1"/>
    <col min="7943" max="7943" width="5.42578125" style="66" customWidth="1"/>
    <col min="7944" max="7944" width="6.140625" style="66" customWidth="1"/>
    <col min="7945" max="7945" width="11.28515625" style="66" customWidth="1"/>
    <col min="7946" max="8192" width="9.140625" style="66"/>
    <col min="8193" max="8193" width="1.42578125" style="66" customWidth="1"/>
    <col min="8194" max="8194" width="49" style="66" customWidth="1"/>
    <col min="8195" max="8195" width="1" style="66" customWidth="1"/>
    <col min="8196" max="8196" width="44.85546875" style="66" customWidth="1"/>
    <col min="8197" max="8197" width="0.85546875" style="66" customWidth="1"/>
    <col min="8198" max="8198" width="0" style="66" hidden="1" customWidth="1"/>
    <col min="8199" max="8199" width="5.42578125" style="66" customWidth="1"/>
    <col min="8200" max="8200" width="6.140625" style="66" customWidth="1"/>
    <col min="8201" max="8201" width="11.28515625" style="66" customWidth="1"/>
    <col min="8202" max="8448" width="9.140625" style="66"/>
    <col min="8449" max="8449" width="1.42578125" style="66" customWidth="1"/>
    <col min="8450" max="8450" width="49" style="66" customWidth="1"/>
    <col min="8451" max="8451" width="1" style="66" customWidth="1"/>
    <col min="8452" max="8452" width="44.85546875" style="66" customWidth="1"/>
    <col min="8453" max="8453" width="0.85546875" style="66" customWidth="1"/>
    <col min="8454" max="8454" width="0" style="66" hidden="1" customWidth="1"/>
    <col min="8455" max="8455" width="5.42578125" style="66" customWidth="1"/>
    <col min="8456" max="8456" width="6.140625" style="66" customWidth="1"/>
    <col min="8457" max="8457" width="11.28515625" style="66" customWidth="1"/>
    <col min="8458" max="8704" width="9.140625" style="66"/>
    <col min="8705" max="8705" width="1.42578125" style="66" customWidth="1"/>
    <col min="8706" max="8706" width="49" style="66" customWidth="1"/>
    <col min="8707" max="8707" width="1" style="66" customWidth="1"/>
    <col min="8708" max="8708" width="44.85546875" style="66" customWidth="1"/>
    <col min="8709" max="8709" width="0.85546875" style="66" customWidth="1"/>
    <col min="8710" max="8710" width="0" style="66" hidden="1" customWidth="1"/>
    <col min="8711" max="8711" width="5.42578125" style="66" customWidth="1"/>
    <col min="8712" max="8712" width="6.140625" style="66" customWidth="1"/>
    <col min="8713" max="8713" width="11.28515625" style="66" customWidth="1"/>
    <col min="8714" max="8960" width="9.140625" style="66"/>
    <col min="8961" max="8961" width="1.42578125" style="66" customWidth="1"/>
    <col min="8962" max="8962" width="49" style="66" customWidth="1"/>
    <col min="8963" max="8963" width="1" style="66" customWidth="1"/>
    <col min="8964" max="8964" width="44.85546875" style="66" customWidth="1"/>
    <col min="8965" max="8965" width="0.85546875" style="66" customWidth="1"/>
    <col min="8966" max="8966" width="0" style="66" hidden="1" customWidth="1"/>
    <col min="8967" max="8967" width="5.42578125" style="66" customWidth="1"/>
    <col min="8968" max="8968" width="6.140625" style="66" customWidth="1"/>
    <col min="8969" max="8969" width="11.28515625" style="66" customWidth="1"/>
    <col min="8970" max="9216" width="9.140625" style="66"/>
    <col min="9217" max="9217" width="1.42578125" style="66" customWidth="1"/>
    <col min="9218" max="9218" width="49" style="66" customWidth="1"/>
    <col min="9219" max="9219" width="1" style="66" customWidth="1"/>
    <col min="9220" max="9220" width="44.85546875" style="66" customWidth="1"/>
    <col min="9221" max="9221" width="0.85546875" style="66" customWidth="1"/>
    <col min="9222" max="9222" width="0" style="66" hidden="1" customWidth="1"/>
    <col min="9223" max="9223" width="5.42578125" style="66" customWidth="1"/>
    <col min="9224" max="9224" width="6.140625" style="66" customWidth="1"/>
    <col min="9225" max="9225" width="11.28515625" style="66" customWidth="1"/>
    <col min="9226" max="9472" width="9.140625" style="66"/>
    <col min="9473" max="9473" width="1.42578125" style="66" customWidth="1"/>
    <col min="9474" max="9474" width="49" style="66" customWidth="1"/>
    <col min="9475" max="9475" width="1" style="66" customWidth="1"/>
    <col min="9476" max="9476" width="44.85546875" style="66" customWidth="1"/>
    <col min="9477" max="9477" width="0.85546875" style="66" customWidth="1"/>
    <col min="9478" max="9478" width="0" style="66" hidden="1" customWidth="1"/>
    <col min="9479" max="9479" width="5.42578125" style="66" customWidth="1"/>
    <col min="9480" max="9480" width="6.140625" style="66" customWidth="1"/>
    <col min="9481" max="9481" width="11.28515625" style="66" customWidth="1"/>
    <col min="9482" max="9728" width="9.140625" style="66"/>
    <col min="9729" max="9729" width="1.42578125" style="66" customWidth="1"/>
    <col min="9730" max="9730" width="49" style="66" customWidth="1"/>
    <col min="9731" max="9731" width="1" style="66" customWidth="1"/>
    <col min="9732" max="9732" width="44.85546875" style="66" customWidth="1"/>
    <col min="9733" max="9733" width="0.85546875" style="66" customWidth="1"/>
    <col min="9734" max="9734" width="0" style="66" hidden="1" customWidth="1"/>
    <col min="9735" max="9735" width="5.42578125" style="66" customWidth="1"/>
    <col min="9736" max="9736" width="6.140625" style="66" customWidth="1"/>
    <col min="9737" max="9737" width="11.28515625" style="66" customWidth="1"/>
    <col min="9738" max="9984" width="9.140625" style="66"/>
    <col min="9985" max="9985" width="1.42578125" style="66" customWidth="1"/>
    <col min="9986" max="9986" width="49" style="66" customWidth="1"/>
    <col min="9987" max="9987" width="1" style="66" customWidth="1"/>
    <col min="9988" max="9988" width="44.85546875" style="66" customWidth="1"/>
    <col min="9989" max="9989" width="0.85546875" style="66" customWidth="1"/>
    <col min="9990" max="9990" width="0" style="66" hidden="1" customWidth="1"/>
    <col min="9991" max="9991" width="5.42578125" style="66" customWidth="1"/>
    <col min="9992" max="9992" width="6.140625" style="66" customWidth="1"/>
    <col min="9993" max="9993" width="11.28515625" style="66" customWidth="1"/>
    <col min="9994" max="10240" width="9.140625" style="66"/>
    <col min="10241" max="10241" width="1.42578125" style="66" customWidth="1"/>
    <col min="10242" max="10242" width="49" style="66" customWidth="1"/>
    <col min="10243" max="10243" width="1" style="66" customWidth="1"/>
    <col min="10244" max="10244" width="44.85546875" style="66" customWidth="1"/>
    <col min="10245" max="10245" width="0.85546875" style="66" customWidth="1"/>
    <col min="10246" max="10246" width="0" style="66" hidden="1" customWidth="1"/>
    <col min="10247" max="10247" width="5.42578125" style="66" customWidth="1"/>
    <col min="10248" max="10248" width="6.140625" style="66" customWidth="1"/>
    <col min="10249" max="10249" width="11.28515625" style="66" customWidth="1"/>
    <col min="10250" max="10496" width="9.140625" style="66"/>
    <col min="10497" max="10497" width="1.42578125" style="66" customWidth="1"/>
    <col min="10498" max="10498" width="49" style="66" customWidth="1"/>
    <col min="10499" max="10499" width="1" style="66" customWidth="1"/>
    <col min="10500" max="10500" width="44.85546875" style="66" customWidth="1"/>
    <col min="10501" max="10501" width="0.85546875" style="66" customWidth="1"/>
    <col min="10502" max="10502" width="0" style="66" hidden="1" customWidth="1"/>
    <col min="10503" max="10503" width="5.42578125" style="66" customWidth="1"/>
    <col min="10504" max="10504" width="6.140625" style="66" customWidth="1"/>
    <col min="10505" max="10505" width="11.28515625" style="66" customWidth="1"/>
    <col min="10506" max="10752" width="9.140625" style="66"/>
    <col min="10753" max="10753" width="1.42578125" style="66" customWidth="1"/>
    <col min="10754" max="10754" width="49" style="66" customWidth="1"/>
    <col min="10755" max="10755" width="1" style="66" customWidth="1"/>
    <col min="10756" max="10756" width="44.85546875" style="66" customWidth="1"/>
    <col min="10757" max="10757" width="0.85546875" style="66" customWidth="1"/>
    <col min="10758" max="10758" width="0" style="66" hidden="1" customWidth="1"/>
    <col min="10759" max="10759" width="5.42578125" style="66" customWidth="1"/>
    <col min="10760" max="10760" width="6.140625" style="66" customWidth="1"/>
    <col min="10761" max="10761" width="11.28515625" style="66" customWidth="1"/>
    <col min="10762" max="11008" width="9.140625" style="66"/>
    <col min="11009" max="11009" width="1.42578125" style="66" customWidth="1"/>
    <col min="11010" max="11010" width="49" style="66" customWidth="1"/>
    <col min="11011" max="11011" width="1" style="66" customWidth="1"/>
    <col min="11012" max="11012" width="44.85546875" style="66" customWidth="1"/>
    <col min="11013" max="11013" width="0.85546875" style="66" customWidth="1"/>
    <col min="11014" max="11014" width="0" style="66" hidden="1" customWidth="1"/>
    <col min="11015" max="11015" width="5.42578125" style="66" customWidth="1"/>
    <col min="11016" max="11016" width="6.140625" style="66" customWidth="1"/>
    <col min="11017" max="11017" width="11.28515625" style="66" customWidth="1"/>
    <col min="11018" max="11264" width="9.140625" style="66"/>
    <col min="11265" max="11265" width="1.42578125" style="66" customWidth="1"/>
    <col min="11266" max="11266" width="49" style="66" customWidth="1"/>
    <col min="11267" max="11267" width="1" style="66" customWidth="1"/>
    <col min="11268" max="11268" width="44.85546875" style="66" customWidth="1"/>
    <col min="11269" max="11269" width="0.85546875" style="66" customWidth="1"/>
    <col min="11270" max="11270" width="0" style="66" hidden="1" customWidth="1"/>
    <col min="11271" max="11271" width="5.42578125" style="66" customWidth="1"/>
    <col min="11272" max="11272" width="6.140625" style="66" customWidth="1"/>
    <col min="11273" max="11273" width="11.28515625" style="66" customWidth="1"/>
    <col min="11274" max="11520" width="9.140625" style="66"/>
    <col min="11521" max="11521" width="1.42578125" style="66" customWidth="1"/>
    <col min="11522" max="11522" width="49" style="66" customWidth="1"/>
    <col min="11523" max="11523" width="1" style="66" customWidth="1"/>
    <col min="11524" max="11524" width="44.85546875" style="66" customWidth="1"/>
    <col min="11525" max="11525" width="0.85546875" style="66" customWidth="1"/>
    <col min="11526" max="11526" width="0" style="66" hidden="1" customWidth="1"/>
    <col min="11527" max="11527" width="5.42578125" style="66" customWidth="1"/>
    <col min="11528" max="11528" width="6.140625" style="66" customWidth="1"/>
    <col min="11529" max="11529" width="11.28515625" style="66" customWidth="1"/>
    <col min="11530" max="11776" width="9.140625" style="66"/>
    <col min="11777" max="11777" width="1.42578125" style="66" customWidth="1"/>
    <col min="11778" max="11778" width="49" style="66" customWidth="1"/>
    <col min="11779" max="11779" width="1" style="66" customWidth="1"/>
    <col min="11780" max="11780" width="44.85546875" style="66" customWidth="1"/>
    <col min="11781" max="11781" width="0.85546875" style="66" customWidth="1"/>
    <col min="11782" max="11782" width="0" style="66" hidden="1" customWidth="1"/>
    <col min="11783" max="11783" width="5.42578125" style="66" customWidth="1"/>
    <col min="11784" max="11784" width="6.140625" style="66" customWidth="1"/>
    <col min="11785" max="11785" width="11.28515625" style="66" customWidth="1"/>
    <col min="11786" max="12032" width="9.140625" style="66"/>
    <col min="12033" max="12033" width="1.42578125" style="66" customWidth="1"/>
    <col min="12034" max="12034" width="49" style="66" customWidth="1"/>
    <col min="12035" max="12035" width="1" style="66" customWidth="1"/>
    <col min="12036" max="12036" width="44.85546875" style="66" customWidth="1"/>
    <col min="12037" max="12037" width="0.85546875" style="66" customWidth="1"/>
    <col min="12038" max="12038" width="0" style="66" hidden="1" customWidth="1"/>
    <col min="12039" max="12039" width="5.42578125" style="66" customWidth="1"/>
    <col min="12040" max="12040" width="6.140625" style="66" customWidth="1"/>
    <col min="12041" max="12041" width="11.28515625" style="66" customWidth="1"/>
    <col min="12042" max="12288" width="9.140625" style="66"/>
    <col min="12289" max="12289" width="1.42578125" style="66" customWidth="1"/>
    <col min="12290" max="12290" width="49" style="66" customWidth="1"/>
    <col min="12291" max="12291" width="1" style="66" customWidth="1"/>
    <col min="12292" max="12292" width="44.85546875" style="66" customWidth="1"/>
    <col min="12293" max="12293" width="0.85546875" style="66" customWidth="1"/>
    <col min="12294" max="12294" width="0" style="66" hidden="1" customWidth="1"/>
    <col min="12295" max="12295" width="5.42578125" style="66" customWidth="1"/>
    <col min="12296" max="12296" width="6.140625" style="66" customWidth="1"/>
    <col min="12297" max="12297" width="11.28515625" style="66" customWidth="1"/>
    <col min="12298" max="12544" width="9.140625" style="66"/>
    <col min="12545" max="12545" width="1.42578125" style="66" customWidth="1"/>
    <col min="12546" max="12546" width="49" style="66" customWidth="1"/>
    <col min="12547" max="12547" width="1" style="66" customWidth="1"/>
    <col min="12548" max="12548" width="44.85546875" style="66" customWidth="1"/>
    <col min="12549" max="12549" width="0.85546875" style="66" customWidth="1"/>
    <col min="12550" max="12550" width="0" style="66" hidden="1" customWidth="1"/>
    <col min="12551" max="12551" width="5.42578125" style="66" customWidth="1"/>
    <col min="12552" max="12552" width="6.140625" style="66" customWidth="1"/>
    <col min="12553" max="12553" width="11.28515625" style="66" customWidth="1"/>
    <col min="12554" max="12800" width="9.140625" style="66"/>
    <col min="12801" max="12801" width="1.42578125" style="66" customWidth="1"/>
    <col min="12802" max="12802" width="49" style="66" customWidth="1"/>
    <col min="12803" max="12803" width="1" style="66" customWidth="1"/>
    <col min="12804" max="12804" width="44.85546875" style="66" customWidth="1"/>
    <col min="12805" max="12805" width="0.85546875" style="66" customWidth="1"/>
    <col min="12806" max="12806" width="0" style="66" hidden="1" customWidth="1"/>
    <col min="12807" max="12807" width="5.42578125" style="66" customWidth="1"/>
    <col min="12808" max="12808" width="6.140625" style="66" customWidth="1"/>
    <col min="12809" max="12809" width="11.28515625" style="66" customWidth="1"/>
    <col min="12810" max="13056" width="9.140625" style="66"/>
    <col min="13057" max="13057" width="1.42578125" style="66" customWidth="1"/>
    <col min="13058" max="13058" width="49" style="66" customWidth="1"/>
    <col min="13059" max="13059" width="1" style="66" customWidth="1"/>
    <col min="13060" max="13060" width="44.85546875" style="66" customWidth="1"/>
    <col min="13061" max="13061" width="0.85546875" style="66" customWidth="1"/>
    <col min="13062" max="13062" width="0" style="66" hidden="1" customWidth="1"/>
    <col min="13063" max="13063" width="5.42578125" style="66" customWidth="1"/>
    <col min="13064" max="13064" width="6.140625" style="66" customWidth="1"/>
    <col min="13065" max="13065" width="11.28515625" style="66" customWidth="1"/>
    <col min="13066" max="13312" width="9.140625" style="66"/>
    <col min="13313" max="13313" width="1.42578125" style="66" customWidth="1"/>
    <col min="13314" max="13314" width="49" style="66" customWidth="1"/>
    <col min="13315" max="13315" width="1" style="66" customWidth="1"/>
    <col min="13316" max="13316" width="44.85546875" style="66" customWidth="1"/>
    <col min="13317" max="13317" width="0.85546875" style="66" customWidth="1"/>
    <col min="13318" max="13318" width="0" style="66" hidden="1" customWidth="1"/>
    <col min="13319" max="13319" width="5.42578125" style="66" customWidth="1"/>
    <col min="13320" max="13320" width="6.140625" style="66" customWidth="1"/>
    <col min="13321" max="13321" width="11.28515625" style="66" customWidth="1"/>
    <col min="13322" max="13568" width="9.140625" style="66"/>
    <col min="13569" max="13569" width="1.42578125" style="66" customWidth="1"/>
    <col min="13570" max="13570" width="49" style="66" customWidth="1"/>
    <col min="13571" max="13571" width="1" style="66" customWidth="1"/>
    <col min="13572" max="13572" width="44.85546875" style="66" customWidth="1"/>
    <col min="13573" max="13573" width="0.85546875" style="66" customWidth="1"/>
    <col min="13574" max="13574" width="0" style="66" hidden="1" customWidth="1"/>
    <col min="13575" max="13575" width="5.42578125" style="66" customWidth="1"/>
    <col min="13576" max="13576" width="6.140625" style="66" customWidth="1"/>
    <col min="13577" max="13577" width="11.28515625" style="66" customWidth="1"/>
    <col min="13578" max="13824" width="9.140625" style="66"/>
    <col min="13825" max="13825" width="1.42578125" style="66" customWidth="1"/>
    <col min="13826" max="13826" width="49" style="66" customWidth="1"/>
    <col min="13827" max="13827" width="1" style="66" customWidth="1"/>
    <col min="13828" max="13828" width="44.85546875" style="66" customWidth="1"/>
    <col min="13829" max="13829" width="0.85546875" style="66" customWidth="1"/>
    <col min="13830" max="13830" width="0" style="66" hidden="1" customWidth="1"/>
    <col min="13831" max="13831" width="5.42578125" style="66" customWidth="1"/>
    <col min="13832" max="13832" width="6.140625" style="66" customWidth="1"/>
    <col min="13833" max="13833" width="11.28515625" style="66" customWidth="1"/>
    <col min="13834" max="14080" width="9.140625" style="66"/>
    <col min="14081" max="14081" width="1.42578125" style="66" customWidth="1"/>
    <col min="14082" max="14082" width="49" style="66" customWidth="1"/>
    <col min="14083" max="14083" width="1" style="66" customWidth="1"/>
    <col min="14084" max="14084" width="44.85546875" style="66" customWidth="1"/>
    <col min="14085" max="14085" width="0.85546875" style="66" customWidth="1"/>
    <col min="14086" max="14086" width="0" style="66" hidden="1" customWidth="1"/>
    <col min="14087" max="14087" width="5.42578125" style="66" customWidth="1"/>
    <col min="14088" max="14088" width="6.140625" style="66" customWidth="1"/>
    <col min="14089" max="14089" width="11.28515625" style="66" customWidth="1"/>
    <col min="14090" max="14336" width="9.140625" style="66"/>
    <col min="14337" max="14337" width="1.42578125" style="66" customWidth="1"/>
    <col min="14338" max="14338" width="49" style="66" customWidth="1"/>
    <col min="14339" max="14339" width="1" style="66" customWidth="1"/>
    <col min="14340" max="14340" width="44.85546875" style="66" customWidth="1"/>
    <col min="14341" max="14341" width="0.85546875" style="66" customWidth="1"/>
    <col min="14342" max="14342" width="0" style="66" hidden="1" customWidth="1"/>
    <col min="14343" max="14343" width="5.42578125" style="66" customWidth="1"/>
    <col min="14344" max="14344" width="6.140625" style="66" customWidth="1"/>
    <col min="14345" max="14345" width="11.28515625" style="66" customWidth="1"/>
    <col min="14346" max="14592" width="9.140625" style="66"/>
    <col min="14593" max="14593" width="1.42578125" style="66" customWidth="1"/>
    <col min="14594" max="14594" width="49" style="66" customWidth="1"/>
    <col min="14595" max="14595" width="1" style="66" customWidth="1"/>
    <col min="14596" max="14596" width="44.85546875" style="66" customWidth="1"/>
    <col min="14597" max="14597" width="0.85546875" style="66" customWidth="1"/>
    <col min="14598" max="14598" width="0" style="66" hidden="1" customWidth="1"/>
    <col min="14599" max="14599" width="5.42578125" style="66" customWidth="1"/>
    <col min="14600" max="14600" width="6.140625" style="66" customWidth="1"/>
    <col min="14601" max="14601" width="11.28515625" style="66" customWidth="1"/>
    <col min="14602" max="14848" width="9.140625" style="66"/>
    <col min="14849" max="14849" width="1.42578125" style="66" customWidth="1"/>
    <col min="14850" max="14850" width="49" style="66" customWidth="1"/>
    <col min="14851" max="14851" width="1" style="66" customWidth="1"/>
    <col min="14852" max="14852" width="44.85546875" style="66" customWidth="1"/>
    <col min="14853" max="14853" width="0.85546875" style="66" customWidth="1"/>
    <col min="14854" max="14854" width="0" style="66" hidden="1" customWidth="1"/>
    <col min="14855" max="14855" width="5.42578125" style="66" customWidth="1"/>
    <col min="14856" max="14856" width="6.140625" style="66" customWidth="1"/>
    <col min="14857" max="14857" width="11.28515625" style="66" customWidth="1"/>
    <col min="14858" max="15104" width="9.140625" style="66"/>
    <col min="15105" max="15105" width="1.42578125" style="66" customWidth="1"/>
    <col min="15106" max="15106" width="49" style="66" customWidth="1"/>
    <col min="15107" max="15107" width="1" style="66" customWidth="1"/>
    <col min="15108" max="15108" width="44.85546875" style="66" customWidth="1"/>
    <col min="15109" max="15109" width="0.85546875" style="66" customWidth="1"/>
    <col min="15110" max="15110" width="0" style="66" hidden="1" customWidth="1"/>
    <col min="15111" max="15111" width="5.42578125" style="66" customWidth="1"/>
    <col min="15112" max="15112" width="6.140625" style="66" customWidth="1"/>
    <col min="15113" max="15113" width="11.28515625" style="66" customWidth="1"/>
    <col min="15114" max="15360" width="9.140625" style="66"/>
    <col min="15361" max="15361" width="1.42578125" style="66" customWidth="1"/>
    <col min="15362" max="15362" width="49" style="66" customWidth="1"/>
    <col min="15363" max="15363" width="1" style="66" customWidth="1"/>
    <col min="15364" max="15364" width="44.85546875" style="66" customWidth="1"/>
    <col min="15365" max="15365" width="0.85546875" style="66" customWidth="1"/>
    <col min="15366" max="15366" width="0" style="66" hidden="1" customWidth="1"/>
    <col min="15367" max="15367" width="5.42578125" style="66" customWidth="1"/>
    <col min="15368" max="15368" width="6.140625" style="66" customWidth="1"/>
    <col min="15369" max="15369" width="11.28515625" style="66" customWidth="1"/>
    <col min="15370" max="15616" width="9.140625" style="66"/>
    <col min="15617" max="15617" width="1.42578125" style="66" customWidth="1"/>
    <col min="15618" max="15618" width="49" style="66" customWidth="1"/>
    <col min="15619" max="15619" width="1" style="66" customWidth="1"/>
    <col min="15620" max="15620" width="44.85546875" style="66" customWidth="1"/>
    <col min="15621" max="15621" width="0.85546875" style="66" customWidth="1"/>
    <col min="15622" max="15622" width="0" style="66" hidden="1" customWidth="1"/>
    <col min="15623" max="15623" width="5.42578125" style="66" customWidth="1"/>
    <col min="15624" max="15624" width="6.140625" style="66" customWidth="1"/>
    <col min="15625" max="15625" width="11.28515625" style="66" customWidth="1"/>
    <col min="15626" max="15872" width="9.140625" style="66"/>
    <col min="15873" max="15873" width="1.42578125" style="66" customWidth="1"/>
    <col min="15874" max="15874" width="49" style="66" customWidth="1"/>
    <col min="15875" max="15875" width="1" style="66" customWidth="1"/>
    <col min="15876" max="15876" width="44.85546875" style="66" customWidth="1"/>
    <col min="15877" max="15877" width="0.85546875" style="66" customWidth="1"/>
    <col min="15878" max="15878" width="0" style="66" hidden="1" customWidth="1"/>
    <col min="15879" max="15879" width="5.42578125" style="66" customWidth="1"/>
    <col min="15880" max="15880" width="6.140625" style="66" customWidth="1"/>
    <col min="15881" max="15881" width="11.28515625" style="66" customWidth="1"/>
    <col min="15882" max="16128" width="9.140625" style="66"/>
    <col min="16129" max="16129" width="1.42578125" style="66" customWidth="1"/>
    <col min="16130" max="16130" width="49" style="66" customWidth="1"/>
    <col min="16131" max="16131" width="1" style="66" customWidth="1"/>
    <col min="16132" max="16132" width="44.85546875" style="66" customWidth="1"/>
    <col min="16133" max="16133" width="0.85546875" style="66" customWidth="1"/>
    <col min="16134" max="16134" width="0" style="66" hidden="1" customWidth="1"/>
    <col min="16135" max="16135" width="5.42578125" style="66" customWidth="1"/>
    <col min="16136" max="16136" width="6.140625" style="66" customWidth="1"/>
    <col min="16137" max="16137" width="11.28515625" style="66" customWidth="1"/>
    <col min="16138" max="16384" width="9.140625" style="66"/>
  </cols>
  <sheetData>
    <row r="1" spans="1:8" ht="8.25" customHeight="1"/>
    <row r="2" spans="1:8">
      <c r="A2" s="471" t="s">
        <v>589</v>
      </c>
      <c r="B2" s="471"/>
      <c r="C2" s="471"/>
      <c r="D2" s="471"/>
      <c r="E2" s="471"/>
    </row>
    <row r="3" spans="1:8">
      <c r="A3" s="96"/>
      <c r="B3" s="96"/>
      <c r="C3" s="96"/>
      <c r="D3" s="96"/>
      <c r="E3" s="96"/>
    </row>
    <row r="4" spans="1:8">
      <c r="A4" s="471" t="str">
        <f>'COVER PAGE'!B3</f>
        <v>PROPOSED ICT OFFICE AT TNT SACCO HEADQUATERS</v>
      </c>
      <c r="B4" s="471"/>
      <c r="C4" s="471"/>
      <c r="D4" s="471"/>
      <c r="E4" s="471"/>
    </row>
    <row r="5" spans="1:8">
      <c r="A5" s="96"/>
      <c r="B5" s="96"/>
      <c r="C5" s="96"/>
      <c r="D5" s="96"/>
      <c r="E5" s="96"/>
    </row>
    <row r="6" spans="1:8">
      <c r="A6" s="96"/>
      <c r="B6" s="471" t="s">
        <v>1638</v>
      </c>
      <c r="C6" s="471"/>
      <c r="D6" s="471"/>
      <c r="E6" s="96"/>
    </row>
    <row r="7" spans="1:8">
      <c r="A7" s="96"/>
      <c r="B7" s="96"/>
      <c r="C7" s="96"/>
      <c r="D7" s="96"/>
      <c r="E7" s="96"/>
    </row>
    <row r="8" spans="1:8">
      <c r="B8" s="472" t="s">
        <v>1947</v>
      </c>
      <c r="C8" s="472"/>
      <c r="D8" s="472"/>
    </row>
    <row r="9" spans="1:8">
      <c r="B9" s="405"/>
      <c r="D9" s="406"/>
    </row>
    <row r="10" spans="1:8">
      <c r="A10" s="67"/>
      <c r="C10" s="80"/>
      <c r="D10" s="39"/>
      <c r="E10" s="69"/>
    </row>
    <row r="11" spans="1:8">
      <c r="A11" s="67"/>
      <c r="C11" s="80"/>
      <c r="D11" s="39"/>
      <c r="E11" s="69"/>
    </row>
    <row r="12" spans="1:8">
      <c r="A12" s="72"/>
      <c r="B12" s="94" t="s">
        <v>1954</v>
      </c>
      <c r="C12" s="80"/>
      <c r="D12" s="95"/>
      <c r="E12" s="67"/>
      <c r="F12" s="72"/>
      <c r="G12" s="75"/>
      <c r="H12" s="75"/>
    </row>
    <row r="13" spans="1:8">
      <c r="A13" s="72"/>
      <c r="B13" s="407"/>
      <c r="C13" s="80"/>
      <c r="D13" s="95"/>
      <c r="E13" s="67"/>
      <c r="F13" s="72"/>
      <c r="G13" s="75"/>
      <c r="H13" s="75"/>
    </row>
    <row r="14" spans="1:8">
      <c r="A14" s="72"/>
      <c r="B14" s="94"/>
      <c r="C14" s="80"/>
      <c r="D14" s="95"/>
      <c r="E14" s="67"/>
      <c r="F14" s="72"/>
      <c r="G14" s="75"/>
      <c r="H14" s="75"/>
    </row>
    <row r="15" spans="1:8">
      <c r="A15" s="72"/>
      <c r="B15" s="94"/>
      <c r="C15" s="80"/>
      <c r="D15" s="95"/>
      <c r="E15" s="67"/>
      <c r="F15" s="72"/>
      <c r="G15" s="75"/>
      <c r="H15" s="75"/>
    </row>
    <row r="16" spans="1:8">
      <c r="A16" s="72"/>
      <c r="B16" s="94" t="s">
        <v>590</v>
      </c>
      <c r="C16" s="80"/>
      <c r="D16" s="95"/>
      <c r="E16" s="67"/>
      <c r="F16" s="72"/>
      <c r="G16" s="75"/>
      <c r="H16" s="75"/>
    </row>
    <row r="17" spans="1:8">
      <c r="A17" s="72"/>
      <c r="B17" s="94"/>
      <c r="C17" s="80"/>
      <c r="D17" s="95"/>
      <c r="E17" s="67"/>
      <c r="F17" s="72"/>
      <c r="G17" s="75"/>
      <c r="H17" s="75"/>
    </row>
    <row r="18" spans="1:8" ht="58.5" customHeight="1">
      <c r="A18" s="67"/>
      <c r="B18" s="470" t="s">
        <v>1948</v>
      </c>
      <c r="C18" s="470"/>
      <c r="D18" s="470"/>
      <c r="E18" s="69"/>
    </row>
    <row r="19" spans="1:8">
      <c r="A19" s="67"/>
      <c r="B19" s="107"/>
      <c r="E19" s="69"/>
    </row>
    <row r="20" spans="1:8">
      <c r="A20" s="67"/>
      <c r="B20" s="408" t="s">
        <v>591</v>
      </c>
      <c r="E20" s="69"/>
    </row>
    <row r="21" spans="1:8">
      <c r="A21" s="67"/>
      <c r="B21" s="107"/>
      <c r="E21" s="69"/>
    </row>
    <row r="22" spans="1:8" ht="30" customHeight="1">
      <c r="A22" s="67"/>
      <c r="B22" s="474" t="s">
        <v>592</v>
      </c>
      <c r="C22" s="474"/>
      <c r="D22" s="474"/>
      <c r="E22" s="69"/>
    </row>
    <row r="23" spans="1:8">
      <c r="A23" s="67"/>
      <c r="B23" s="107"/>
      <c r="E23" s="69"/>
    </row>
    <row r="24" spans="1:8" s="402" customFormat="1">
      <c r="A24" s="409"/>
      <c r="B24" s="475" t="s">
        <v>593</v>
      </c>
      <c r="C24" s="475"/>
      <c r="D24" s="475"/>
      <c r="E24" s="403"/>
    </row>
    <row r="25" spans="1:8" s="402" customFormat="1">
      <c r="A25" s="409"/>
      <c r="B25" s="401"/>
      <c r="D25" s="403"/>
      <c r="E25" s="403"/>
    </row>
    <row r="26" spans="1:8" s="402" customFormat="1">
      <c r="A26" s="409"/>
      <c r="B26" s="475" t="s">
        <v>594</v>
      </c>
      <c r="C26" s="475"/>
      <c r="D26" s="475"/>
      <c r="E26" s="403"/>
    </row>
    <row r="27" spans="1:8" s="402" customFormat="1">
      <c r="A27" s="409"/>
      <c r="B27" s="401"/>
      <c r="D27" s="404"/>
      <c r="E27" s="403"/>
    </row>
    <row r="28" spans="1:8" s="402" customFormat="1">
      <c r="A28" s="409"/>
      <c r="B28" s="401" t="s">
        <v>595</v>
      </c>
      <c r="D28" s="403"/>
      <c r="E28" s="403"/>
    </row>
    <row r="29" spans="1:8">
      <c r="A29" s="67"/>
      <c r="B29" s="107"/>
      <c r="E29" s="69"/>
    </row>
    <row r="30" spans="1:8">
      <c r="A30" s="67"/>
      <c r="B30" s="408" t="s">
        <v>596</v>
      </c>
      <c r="E30" s="69"/>
    </row>
    <row r="31" spans="1:8">
      <c r="A31" s="67"/>
      <c r="B31" s="107"/>
      <c r="E31" s="69"/>
    </row>
    <row r="32" spans="1:8" ht="25.5" customHeight="1">
      <c r="A32" s="67"/>
      <c r="B32" s="474" t="s">
        <v>597</v>
      </c>
      <c r="C32" s="474"/>
      <c r="D32" s="474"/>
      <c r="E32" s="69"/>
    </row>
    <row r="33" spans="1:5">
      <c r="A33" s="67"/>
      <c r="B33" s="470"/>
      <c r="C33" s="470"/>
      <c r="D33" s="470"/>
      <c r="E33" s="69"/>
    </row>
    <row r="34" spans="1:5" s="402" customFormat="1" ht="25.5">
      <c r="A34" s="409"/>
      <c r="B34" s="410" t="s">
        <v>598</v>
      </c>
      <c r="C34" s="411"/>
      <c r="D34" s="403"/>
      <c r="E34" s="403"/>
    </row>
    <row r="35" spans="1:5" s="402" customFormat="1">
      <c r="A35" s="409"/>
      <c r="B35" s="411"/>
      <c r="C35" s="411"/>
      <c r="D35" s="403"/>
      <c r="E35" s="403"/>
    </row>
    <row r="36" spans="1:5" s="402" customFormat="1" ht="25.5">
      <c r="A36" s="409"/>
      <c r="B36" s="410" t="s">
        <v>599</v>
      </c>
      <c r="C36" s="411"/>
      <c r="D36" s="403"/>
      <c r="E36" s="403"/>
    </row>
    <row r="37" spans="1:5">
      <c r="A37" s="67"/>
      <c r="B37" s="80"/>
      <c r="C37" s="80"/>
      <c r="E37" s="69"/>
    </row>
    <row r="38" spans="1:5">
      <c r="A38" s="67"/>
      <c r="B38" s="412" t="s">
        <v>600</v>
      </c>
      <c r="C38" s="80"/>
      <c r="E38" s="69"/>
    </row>
    <row r="39" spans="1:5">
      <c r="A39" s="67"/>
      <c r="B39" s="80"/>
      <c r="C39" s="80"/>
      <c r="E39" s="69"/>
    </row>
    <row r="40" spans="1:5" ht="28.5" customHeight="1">
      <c r="A40" s="67"/>
      <c r="B40" s="476" t="s">
        <v>601</v>
      </c>
      <c r="C40" s="476"/>
      <c r="D40" s="476"/>
      <c r="E40" s="69"/>
    </row>
    <row r="41" spans="1:5">
      <c r="A41" s="67"/>
      <c r="B41" s="94"/>
      <c r="C41" s="80"/>
      <c r="E41" s="69"/>
    </row>
    <row r="42" spans="1:5">
      <c r="A42" s="67"/>
      <c r="B42" s="412" t="s">
        <v>602</v>
      </c>
      <c r="C42" s="80"/>
      <c r="E42" s="69"/>
    </row>
    <row r="43" spans="1:5">
      <c r="A43" s="67"/>
      <c r="B43" s="94"/>
      <c r="C43" s="80"/>
      <c r="E43" s="69"/>
    </row>
    <row r="44" spans="1:5" ht="40.5" customHeight="1">
      <c r="A44" s="67"/>
      <c r="B44" s="476" t="s">
        <v>603</v>
      </c>
      <c r="C44" s="476"/>
      <c r="D44" s="476"/>
      <c r="E44" s="69"/>
    </row>
    <row r="45" spans="1:5">
      <c r="A45" s="67"/>
      <c r="B45" s="94"/>
      <c r="C45" s="80"/>
      <c r="E45" s="69"/>
    </row>
    <row r="46" spans="1:5">
      <c r="A46" s="67"/>
      <c r="B46" s="412" t="s">
        <v>604</v>
      </c>
      <c r="C46" s="80"/>
      <c r="E46" s="69"/>
    </row>
    <row r="47" spans="1:5">
      <c r="A47" s="67"/>
      <c r="B47" s="412"/>
      <c r="C47" s="80"/>
      <c r="E47" s="69"/>
    </row>
    <row r="48" spans="1:5" ht="46.5" customHeight="1">
      <c r="A48" s="67"/>
      <c r="B48" s="470" t="s">
        <v>605</v>
      </c>
      <c r="C48" s="470"/>
      <c r="D48" s="470"/>
      <c r="E48" s="69"/>
    </row>
    <row r="49" spans="1:8">
      <c r="A49" s="477"/>
      <c r="B49" s="477"/>
      <c r="C49" s="477"/>
      <c r="D49" s="477"/>
      <c r="E49" s="477"/>
    </row>
    <row r="50" spans="1:8" ht="34.5" customHeight="1">
      <c r="A50" s="67"/>
      <c r="B50" s="470" t="s">
        <v>606</v>
      </c>
      <c r="C50" s="470"/>
      <c r="D50" s="470"/>
      <c r="E50" s="69"/>
    </row>
    <row r="51" spans="1:8">
      <c r="A51" s="87"/>
      <c r="B51" s="90"/>
      <c r="C51" s="90"/>
      <c r="D51" s="91"/>
      <c r="E51" s="88"/>
      <c r="F51" s="69"/>
      <c r="G51" s="88"/>
      <c r="H51" s="88"/>
    </row>
    <row r="52" spans="1:8" s="107" customFormat="1">
      <c r="A52" s="408"/>
      <c r="B52" s="94" t="s">
        <v>607</v>
      </c>
      <c r="C52" s="94"/>
      <c r="D52" s="95" t="s">
        <v>608</v>
      </c>
      <c r="E52" s="108"/>
      <c r="F52" s="408"/>
      <c r="G52" s="408"/>
      <c r="H52" s="408"/>
    </row>
    <row r="53" spans="1:8">
      <c r="A53" s="92"/>
      <c r="B53" s="80"/>
      <c r="C53" s="80"/>
      <c r="D53" s="95"/>
      <c r="E53" s="96"/>
      <c r="F53" s="92"/>
      <c r="G53" s="70"/>
      <c r="H53" s="70"/>
    </row>
    <row r="54" spans="1:8">
      <c r="A54" s="92"/>
      <c r="B54" s="94" t="s">
        <v>609</v>
      </c>
      <c r="C54" s="80"/>
      <c r="D54" s="95" t="s">
        <v>608</v>
      </c>
      <c r="E54" s="96"/>
      <c r="F54" s="92"/>
      <c r="G54" s="70"/>
      <c r="H54" s="70"/>
    </row>
    <row r="55" spans="1:8">
      <c r="A55" s="92"/>
      <c r="B55" s="80"/>
      <c r="C55" s="80"/>
      <c r="D55" s="95"/>
      <c r="E55" s="96"/>
      <c r="F55" s="92"/>
      <c r="G55" s="70"/>
      <c r="H55" s="70"/>
    </row>
    <row r="56" spans="1:8" s="107" customFormat="1">
      <c r="A56" s="408"/>
      <c r="B56" s="94" t="s">
        <v>610</v>
      </c>
      <c r="C56" s="94"/>
      <c r="D56" s="95" t="s">
        <v>608</v>
      </c>
      <c r="E56" s="108"/>
      <c r="F56" s="408"/>
      <c r="G56" s="408"/>
      <c r="H56" s="408"/>
    </row>
    <row r="57" spans="1:8">
      <c r="A57" s="92"/>
      <c r="B57" s="80"/>
      <c r="C57" s="80"/>
      <c r="D57" s="95"/>
      <c r="E57" s="96"/>
      <c r="F57" s="92"/>
      <c r="G57" s="70"/>
      <c r="H57" s="70"/>
    </row>
    <row r="58" spans="1:8" s="107" customFormat="1">
      <c r="A58" s="408"/>
      <c r="B58" s="94"/>
      <c r="C58" s="94"/>
      <c r="D58" s="95" t="s">
        <v>608</v>
      </c>
      <c r="E58" s="108"/>
      <c r="F58" s="408"/>
      <c r="G58" s="408"/>
      <c r="H58" s="408"/>
    </row>
    <row r="59" spans="1:8">
      <c r="A59" s="92"/>
      <c r="B59" s="80"/>
      <c r="C59" s="80"/>
      <c r="D59" s="95"/>
      <c r="E59" s="96"/>
      <c r="F59" s="92"/>
      <c r="G59" s="70"/>
      <c r="H59" s="70"/>
    </row>
    <row r="60" spans="1:8" s="107" customFormat="1">
      <c r="A60" s="408"/>
      <c r="B60" s="94" t="s">
        <v>611</v>
      </c>
      <c r="C60" s="94"/>
      <c r="D60" s="95" t="s">
        <v>608</v>
      </c>
      <c r="E60" s="108"/>
      <c r="F60" s="408"/>
      <c r="G60" s="408"/>
      <c r="H60" s="408"/>
    </row>
    <row r="61" spans="1:8">
      <c r="A61" s="92"/>
      <c r="B61" s="80"/>
      <c r="C61" s="80"/>
      <c r="D61" s="95"/>
      <c r="E61" s="96"/>
      <c r="F61" s="92"/>
      <c r="G61" s="70"/>
      <c r="H61" s="70"/>
    </row>
    <row r="62" spans="1:8">
      <c r="A62" s="92"/>
      <c r="B62" s="80"/>
      <c r="C62" s="80"/>
      <c r="D62" s="95"/>
      <c r="E62" s="96"/>
      <c r="F62" s="92"/>
      <c r="G62" s="70"/>
      <c r="H62" s="70"/>
    </row>
    <row r="63" spans="1:8">
      <c r="A63" s="92"/>
      <c r="B63" s="80"/>
      <c r="C63" s="80"/>
      <c r="D63" s="95"/>
      <c r="E63" s="96"/>
      <c r="F63" s="92"/>
      <c r="G63" s="70"/>
      <c r="H63" s="70"/>
    </row>
    <row r="64" spans="1:8">
      <c r="A64" s="92"/>
      <c r="B64" s="80"/>
      <c r="C64" s="80"/>
      <c r="D64" s="95"/>
      <c r="E64" s="96"/>
      <c r="F64" s="92"/>
      <c r="G64" s="70"/>
      <c r="H64" s="70"/>
    </row>
    <row r="65" spans="1:8" s="70" customFormat="1" ht="12.75" customHeight="1">
      <c r="B65" s="413" t="s">
        <v>612</v>
      </c>
      <c r="C65" s="414"/>
      <c r="D65" s="414"/>
      <c r="E65" s="92"/>
      <c r="F65" s="92"/>
    </row>
    <row r="66" spans="1:8" s="70" customFormat="1" ht="12.75" customHeight="1">
      <c r="B66" s="413"/>
      <c r="C66" s="414"/>
      <c r="D66" s="414"/>
      <c r="E66" s="92"/>
      <c r="F66" s="92"/>
    </row>
    <row r="67" spans="1:8" s="107" customFormat="1">
      <c r="A67" s="408"/>
      <c r="B67" s="94" t="s">
        <v>613</v>
      </c>
      <c r="C67" s="94"/>
      <c r="D67" s="95" t="s">
        <v>608</v>
      </c>
      <c r="E67" s="108"/>
      <c r="F67" s="408"/>
      <c r="G67" s="408"/>
      <c r="H67" s="408"/>
    </row>
    <row r="68" spans="1:8">
      <c r="A68" s="92"/>
      <c r="B68" s="80"/>
      <c r="C68" s="80"/>
      <c r="D68" s="95"/>
      <c r="E68" s="96"/>
      <c r="F68" s="92"/>
      <c r="G68" s="70"/>
      <c r="H68" s="70"/>
    </row>
    <row r="69" spans="1:8" s="107" customFormat="1">
      <c r="A69" s="408"/>
      <c r="B69" s="94" t="s">
        <v>614</v>
      </c>
      <c r="C69" s="94"/>
      <c r="D69" s="95" t="s">
        <v>608</v>
      </c>
      <c r="E69" s="108"/>
      <c r="F69" s="408"/>
      <c r="G69" s="408"/>
      <c r="H69" s="408"/>
    </row>
    <row r="70" spans="1:8">
      <c r="A70" s="92"/>
      <c r="B70" s="80"/>
      <c r="C70" s="80"/>
      <c r="D70" s="95"/>
      <c r="E70" s="96"/>
      <c r="F70" s="92"/>
      <c r="G70" s="70"/>
      <c r="H70" s="70"/>
    </row>
    <row r="71" spans="1:8" s="107" customFormat="1">
      <c r="A71" s="408"/>
      <c r="B71" s="94" t="s">
        <v>615</v>
      </c>
      <c r="C71" s="94"/>
      <c r="D71" s="95" t="s">
        <v>608</v>
      </c>
      <c r="E71" s="108"/>
      <c r="F71" s="408"/>
      <c r="G71" s="408"/>
      <c r="H71" s="408"/>
    </row>
    <row r="72" spans="1:8">
      <c r="A72" s="92"/>
      <c r="B72" s="80"/>
      <c r="C72" s="80"/>
      <c r="D72" s="95"/>
      <c r="E72" s="96"/>
      <c r="F72" s="92"/>
      <c r="G72" s="70"/>
      <c r="H72" s="70"/>
    </row>
    <row r="73" spans="1:8" s="107" customFormat="1">
      <c r="A73" s="408"/>
      <c r="B73" s="94" t="s">
        <v>611</v>
      </c>
      <c r="C73" s="94"/>
      <c r="D73" s="95" t="s">
        <v>608</v>
      </c>
      <c r="E73" s="108"/>
      <c r="F73" s="408"/>
      <c r="G73" s="408"/>
      <c r="H73" s="408"/>
    </row>
    <row r="74" spans="1:8" s="97" customFormat="1">
      <c r="A74" s="473"/>
      <c r="B74" s="473"/>
      <c r="C74" s="473"/>
      <c r="D74" s="473"/>
      <c r="E74" s="473"/>
      <c r="F74" s="105"/>
      <c r="G74" s="106"/>
      <c r="H74" s="106"/>
    </row>
  </sheetData>
  <sheetProtection selectLockedCells="1"/>
  <mergeCells count="16">
    <mergeCell ref="A2:E2"/>
    <mergeCell ref="A4:E4"/>
    <mergeCell ref="B6:D6"/>
    <mergeCell ref="B8:D8"/>
    <mergeCell ref="A74:E74"/>
    <mergeCell ref="B18:D18"/>
    <mergeCell ref="B22:D22"/>
    <mergeCell ref="B24:D24"/>
    <mergeCell ref="B26:D26"/>
    <mergeCell ref="B32:D32"/>
    <mergeCell ref="B33:D33"/>
    <mergeCell ref="B40:D40"/>
    <mergeCell ref="B44:D44"/>
    <mergeCell ref="B48:D48"/>
    <mergeCell ref="A49:E49"/>
    <mergeCell ref="B50:D50"/>
  </mergeCells>
  <pageMargins left="0.7" right="0.7" top="0.75" bottom="0.75" header="0.3" footer="0.3"/>
  <pageSetup paperSize="9" scale="91" firstPageNumber="5" orientation="portrait" r:id="rId1"/>
  <rowBreaks count="1" manualBreakCount="1">
    <brk id="4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33"/>
  <sheetViews>
    <sheetView view="pageBreakPreview" topLeftCell="A4" zoomScaleNormal="100" zoomScaleSheetLayoutView="100" workbookViewId="0">
      <selection activeCell="A12" sqref="A12"/>
    </sheetView>
  </sheetViews>
  <sheetFormatPr defaultRowHeight="12.75"/>
  <cols>
    <col min="1" max="1" width="88.42578125" style="66" customWidth="1"/>
    <col min="2" max="4" width="9.140625" style="66"/>
    <col min="5" max="5" width="26.5703125" style="66" customWidth="1"/>
    <col min="6" max="256" width="9.140625" style="66"/>
    <col min="257" max="257" width="88.42578125" style="66" customWidth="1"/>
    <col min="258" max="260" width="9.140625" style="66"/>
    <col min="261" max="261" width="26.5703125" style="66" customWidth="1"/>
    <col min="262" max="512" width="9.140625" style="66"/>
    <col min="513" max="513" width="88.42578125" style="66" customWidth="1"/>
    <col min="514" max="516" width="9.140625" style="66"/>
    <col min="517" max="517" width="26.5703125" style="66" customWidth="1"/>
    <col min="518" max="768" width="9.140625" style="66"/>
    <col min="769" max="769" width="88.42578125" style="66" customWidth="1"/>
    <col min="770" max="772" width="9.140625" style="66"/>
    <col min="773" max="773" width="26.5703125" style="66" customWidth="1"/>
    <col min="774" max="1024" width="9.140625" style="66"/>
    <col min="1025" max="1025" width="88.42578125" style="66" customWidth="1"/>
    <col min="1026" max="1028" width="9.140625" style="66"/>
    <col min="1029" max="1029" width="26.5703125" style="66" customWidth="1"/>
    <col min="1030" max="1280" width="9.140625" style="66"/>
    <col min="1281" max="1281" width="88.42578125" style="66" customWidth="1"/>
    <col min="1282" max="1284" width="9.140625" style="66"/>
    <col min="1285" max="1285" width="26.5703125" style="66" customWidth="1"/>
    <col min="1286" max="1536" width="9.140625" style="66"/>
    <col min="1537" max="1537" width="88.42578125" style="66" customWidth="1"/>
    <col min="1538" max="1540" width="9.140625" style="66"/>
    <col min="1541" max="1541" width="26.5703125" style="66" customWidth="1"/>
    <col min="1542" max="1792" width="9.140625" style="66"/>
    <col min="1793" max="1793" width="88.42578125" style="66" customWidth="1"/>
    <col min="1794" max="1796" width="9.140625" style="66"/>
    <col min="1797" max="1797" width="26.5703125" style="66" customWidth="1"/>
    <col min="1798" max="2048" width="9.140625" style="66"/>
    <col min="2049" max="2049" width="88.42578125" style="66" customWidth="1"/>
    <col min="2050" max="2052" width="9.140625" style="66"/>
    <col min="2053" max="2053" width="26.5703125" style="66" customWidth="1"/>
    <col min="2054" max="2304" width="9.140625" style="66"/>
    <col min="2305" max="2305" width="88.42578125" style="66" customWidth="1"/>
    <col min="2306" max="2308" width="9.140625" style="66"/>
    <col min="2309" max="2309" width="26.5703125" style="66" customWidth="1"/>
    <col min="2310" max="2560" width="9.140625" style="66"/>
    <col min="2561" max="2561" width="88.42578125" style="66" customWidth="1"/>
    <col min="2562" max="2564" width="9.140625" style="66"/>
    <col min="2565" max="2565" width="26.5703125" style="66" customWidth="1"/>
    <col min="2566" max="2816" width="9.140625" style="66"/>
    <col min="2817" max="2817" width="88.42578125" style="66" customWidth="1"/>
    <col min="2818" max="2820" width="9.140625" style="66"/>
    <col min="2821" max="2821" width="26.5703125" style="66" customWidth="1"/>
    <col min="2822" max="3072" width="9.140625" style="66"/>
    <col min="3073" max="3073" width="88.42578125" style="66" customWidth="1"/>
    <col min="3074" max="3076" width="9.140625" style="66"/>
    <col min="3077" max="3077" width="26.5703125" style="66" customWidth="1"/>
    <col min="3078" max="3328" width="9.140625" style="66"/>
    <col min="3329" max="3329" width="88.42578125" style="66" customWidth="1"/>
    <col min="3330" max="3332" width="9.140625" style="66"/>
    <col min="3333" max="3333" width="26.5703125" style="66" customWidth="1"/>
    <col min="3334" max="3584" width="9.140625" style="66"/>
    <col min="3585" max="3585" width="88.42578125" style="66" customWidth="1"/>
    <col min="3586" max="3588" width="9.140625" style="66"/>
    <col min="3589" max="3589" width="26.5703125" style="66" customWidth="1"/>
    <col min="3590" max="3840" width="9.140625" style="66"/>
    <col min="3841" max="3841" width="88.42578125" style="66" customWidth="1"/>
    <col min="3842" max="3844" width="9.140625" style="66"/>
    <col min="3845" max="3845" width="26.5703125" style="66" customWidth="1"/>
    <col min="3846" max="4096" width="9.140625" style="66"/>
    <col min="4097" max="4097" width="88.42578125" style="66" customWidth="1"/>
    <col min="4098" max="4100" width="9.140625" style="66"/>
    <col min="4101" max="4101" width="26.5703125" style="66" customWidth="1"/>
    <col min="4102" max="4352" width="9.140625" style="66"/>
    <col min="4353" max="4353" width="88.42578125" style="66" customWidth="1"/>
    <col min="4354" max="4356" width="9.140625" style="66"/>
    <col min="4357" max="4357" width="26.5703125" style="66" customWidth="1"/>
    <col min="4358" max="4608" width="9.140625" style="66"/>
    <col min="4609" max="4609" width="88.42578125" style="66" customWidth="1"/>
    <col min="4610" max="4612" width="9.140625" style="66"/>
    <col min="4613" max="4613" width="26.5703125" style="66" customWidth="1"/>
    <col min="4614" max="4864" width="9.140625" style="66"/>
    <col min="4865" max="4865" width="88.42578125" style="66" customWidth="1"/>
    <col min="4866" max="4868" width="9.140625" style="66"/>
    <col min="4869" max="4869" width="26.5703125" style="66" customWidth="1"/>
    <col min="4870" max="5120" width="9.140625" style="66"/>
    <col min="5121" max="5121" width="88.42578125" style="66" customWidth="1"/>
    <col min="5122" max="5124" width="9.140625" style="66"/>
    <col min="5125" max="5125" width="26.5703125" style="66" customWidth="1"/>
    <col min="5126" max="5376" width="9.140625" style="66"/>
    <col min="5377" max="5377" width="88.42578125" style="66" customWidth="1"/>
    <col min="5378" max="5380" width="9.140625" style="66"/>
    <col min="5381" max="5381" width="26.5703125" style="66" customWidth="1"/>
    <col min="5382" max="5632" width="9.140625" style="66"/>
    <col min="5633" max="5633" width="88.42578125" style="66" customWidth="1"/>
    <col min="5634" max="5636" width="9.140625" style="66"/>
    <col min="5637" max="5637" width="26.5703125" style="66" customWidth="1"/>
    <col min="5638" max="5888" width="9.140625" style="66"/>
    <col min="5889" max="5889" width="88.42578125" style="66" customWidth="1"/>
    <col min="5890" max="5892" width="9.140625" style="66"/>
    <col min="5893" max="5893" width="26.5703125" style="66" customWidth="1"/>
    <col min="5894" max="6144" width="9.140625" style="66"/>
    <col min="6145" max="6145" width="88.42578125" style="66" customWidth="1"/>
    <col min="6146" max="6148" width="9.140625" style="66"/>
    <col min="6149" max="6149" width="26.5703125" style="66" customWidth="1"/>
    <col min="6150" max="6400" width="9.140625" style="66"/>
    <col min="6401" max="6401" width="88.42578125" style="66" customWidth="1"/>
    <col min="6402" max="6404" width="9.140625" style="66"/>
    <col min="6405" max="6405" width="26.5703125" style="66" customWidth="1"/>
    <col min="6406" max="6656" width="9.140625" style="66"/>
    <col min="6657" max="6657" width="88.42578125" style="66" customWidth="1"/>
    <col min="6658" max="6660" width="9.140625" style="66"/>
    <col min="6661" max="6661" width="26.5703125" style="66" customWidth="1"/>
    <col min="6662" max="6912" width="9.140625" style="66"/>
    <col min="6913" max="6913" width="88.42578125" style="66" customWidth="1"/>
    <col min="6914" max="6916" width="9.140625" style="66"/>
    <col min="6917" max="6917" width="26.5703125" style="66" customWidth="1"/>
    <col min="6918" max="7168" width="9.140625" style="66"/>
    <col min="7169" max="7169" width="88.42578125" style="66" customWidth="1"/>
    <col min="7170" max="7172" width="9.140625" style="66"/>
    <col min="7173" max="7173" width="26.5703125" style="66" customWidth="1"/>
    <col min="7174" max="7424" width="9.140625" style="66"/>
    <col min="7425" max="7425" width="88.42578125" style="66" customWidth="1"/>
    <col min="7426" max="7428" width="9.140625" style="66"/>
    <col min="7429" max="7429" width="26.5703125" style="66" customWidth="1"/>
    <col min="7430" max="7680" width="9.140625" style="66"/>
    <col min="7681" max="7681" width="88.42578125" style="66" customWidth="1"/>
    <col min="7682" max="7684" width="9.140625" style="66"/>
    <col min="7685" max="7685" width="26.5703125" style="66" customWidth="1"/>
    <col min="7686" max="7936" width="9.140625" style="66"/>
    <col min="7937" max="7937" width="88.42578125" style="66" customWidth="1"/>
    <col min="7938" max="7940" width="9.140625" style="66"/>
    <col min="7941" max="7941" width="26.5703125" style="66" customWidth="1"/>
    <col min="7942" max="8192" width="9.140625" style="66"/>
    <col min="8193" max="8193" width="88.42578125" style="66" customWidth="1"/>
    <col min="8194" max="8196" width="9.140625" style="66"/>
    <col min="8197" max="8197" width="26.5703125" style="66" customWidth="1"/>
    <col min="8198" max="8448" width="9.140625" style="66"/>
    <col min="8449" max="8449" width="88.42578125" style="66" customWidth="1"/>
    <col min="8450" max="8452" width="9.140625" style="66"/>
    <col min="8453" max="8453" width="26.5703125" style="66" customWidth="1"/>
    <col min="8454" max="8704" width="9.140625" style="66"/>
    <col min="8705" max="8705" width="88.42578125" style="66" customWidth="1"/>
    <col min="8706" max="8708" width="9.140625" style="66"/>
    <col min="8709" max="8709" width="26.5703125" style="66" customWidth="1"/>
    <col min="8710" max="8960" width="9.140625" style="66"/>
    <col min="8961" max="8961" width="88.42578125" style="66" customWidth="1"/>
    <col min="8962" max="8964" width="9.140625" style="66"/>
    <col min="8965" max="8965" width="26.5703125" style="66" customWidth="1"/>
    <col min="8966" max="9216" width="9.140625" style="66"/>
    <col min="9217" max="9217" width="88.42578125" style="66" customWidth="1"/>
    <col min="9218" max="9220" width="9.140625" style="66"/>
    <col min="9221" max="9221" width="26.5703125" style="66" customWidth="1"/>
    <col min="9222" max="9472" width="9.140625" style="66"/>
    <col min="9473" max="9473" width="88.42578125" style="66" customWidth="1"/>
    <col min="9474" max="9476" width="9.140625" style="66"/>
    <col min="9477" max="9477" width="26.5703125" style="66" customWidth="1"/>
    <col min="9478" max="9728" width="9.140625" style="66"/>
    <col min="9729" max="9729" width="88.42578125" style="66" customWidth="1"/>
    <col min="9730" max="9732" width="9.140625" style="66"/>
    <col min="9733" max="9733" width="26.5703125" style="66" customWidth="1"/>
    <col min="9734" max="9984" width="9.140625" style="66"/>
    <col min="9985" max="9985" width="88.42578125" style="66" customWidth="1"/>
    <col min="9986" max="9988" width="9.140625" style="66"/>
    <col min="9989" max="9989" width="26.5703125" style="66" customWidth="1"/>
    <col min="9990" max="10240" width="9.140625" style="66"/>
    <col min="10241" max="10241" width="88.42578125" style="66" customWidth="1"/>
    <col min="10242" max="10244" width="9.140625" style="66"/>
    <col min="10245" max="10245" width="26.5703125" style="66" customWidth="1"/>
    <col min="10246" max="10496" width="9.140625" style="66"/>
    <col min="10497" max="10497" width="88.42578125" style="66" customWidth="1"/>
    <col min="10498" max="10500" width="9.140625" style="66"/>
    <col min="10501" max="10501" width="26.5703125" style="66" customWidth="1"/>
    <col min="10502" max="10752" width="9.140625" style="66"/>
    <col min="10753" max="10753" width="88.42578125" style="66" customWidth="1"/>
    <col min="10754" max="10756" width="9.140625" style="66"/>
    <col min="10757" max="10757" width="26.5703125" style="66" customWidth="1"/>
    <col min="10758" max="11008" width="9.140625" style="66"/>
    <col min="11009" max="11009" width="88.42578125" style="66" customWidth="1"/>
    <col min="11010" max="11012" width="9.140625" style="66"/>
    <col min="11013" max="11013" width="26.5703125" style="66" customWidth="1"/>
    <col min="11014" max="11264" width="9.140625" style="66"/>
    <col min="11265" max="11265" width="88.42578125" style="66" customWidth="1"/>
    <col min="11266" max="11268" width="9.140625" style="66"/>
    <col min="11269" max="11269" width="26.5703125" style="66" customWidth="1"/>
    <col min="11270" max="11520" width="9.140625" style="66"/>
    <col min="11521" max="11521" width="88.42578125" style="66" customWidth="1"/>
    <col min="11522" max="11524" width="9.140625" style="66"/>
    <col min="11525" max="11525" width="26.5703125" style="66" customWidth="1"/>
    <col min="11526" max="11776" width="9.140625" style="66"/>
    <col min="11777" max="11777" width="88.42578125" style="66" customWidth="1"/>
    <col min="11778" max="11780" width="9.140625" style="66"/>
    <col min="11781" max="11781" width="26.5703125" style="66" customWidth="1"/>
    <col min="11782" max="12032" width="9.140625" style="66"/>
    <col min="12033" max="12033" width="88.42578125" style="66" customWidth="1"/>
    <col min="12034" max="12036" width="9.140625" style="66"/>
    <col min="12037" max="12037" width="26.5703125" style="66" customWidth="1"/>
    <col min="12038" max="12288" width="9.140625" style="66"/>
    <col min="12289" max="12289" width="88.42578125" style="66" customWidth="1"/>
    <col min="12290" max="12292" width="9.140625" style="66"/>
    <col min="12293" max="12293" width="26.5703125" style="66" customWidth="1"/>
    <col min="12294" max="12544" width="9.140625" style="66"/>
    <col min="12545" max="12545" width="88.42578125" style="66" customWidth="1"/>
    <col min="12546" max="12548" width="9.140625" style="66"/>
    <col min="12549" max="12549" width="26.5703125" style="66" customWidth="1"/>
    <col min="12550" max="12800" width="9.140625" style="66"/>
    <col min="12801" max="12801" width="88.42578125" style="66" customWidth="1"/>
    <col min="12802" max="12804" width="9.140625" style="66"/>
    <col min="12805" max="12805" width="26.5703125" style="66" customWidth="1"/>
    <col min="12806" max="13056" width="9.140625" style="66"/>
    <col min="13057" max="13057" width="88.42578125" style="66" customWidth="1"/>
    <col min="13058" max="13060" width="9.140625" style="66"/>
    <col min="13061" max="13061" width="26.5703125" style="66" customWidth="1"/>
    <col min="13062" max="13312" width="9.140625" style="66"/>
    <col min="13313" max="13313" width="88.42578125" style="66" customWidth="1"/>
    <col min="13314" max="13316" width="9.140625" style="66"/>
    <col min="13317" max="13317" width="26.5703125" style="66" customWidth="1"/>
    <col min="13318" max="13568" width="9.140625" style="66"/>
    <col min="13569" max="13569" width="88.42578125" style="66" customWidth="1"/>
    <col min="13570" max="13572" width="9.140625" style="66"/>
    <col min="13573" max="13573" width="26.5703125" style="66" customWidth="1"/>
    <col min="13574" max="13824" width="9.140625" style="66"/>
    <col min="13825" max="13825" width="88.42578125" style="66" customWidth="1"/>
    <col min="13826" max="13828" width="9.140625" style="66"/>
    <col min="13829" max="13829" width="26.5703125" style="66" customWidth="1"/>
    <col min="13830" max="14080" width="9.140625" style="66"/>
    <col min="14081" max="14081" width="88.42578125" style="66" customWidth="1"/>
    <col min="14082" max="14084" width="9.140625" style="66"/>
    <col min="14085" max="14085" width="26.5703125" style="66" customWidth="1"/>
    <col min="14086" max="14336" width="9.140625" style="66"/>
    <col min="14337" max="14337" width="88.42578125" style="66" customWidth="1"/>
    <col min="14338" max="14340" width="9.140625" style="66"/>
    <col min="14341" max="14341" width="26.5703125" style="66" customWidth="1"/>
    <col min="14342" max="14592" width="9.140625" style="66"/>
    <col min="14593" max="14593" width="88.42578125" style="66" customWidth="1"/>
    <col min="14594" max="14596" width="9.140625" style="66"/>
    <col min="14597" max="14597" width="26.5703125" style="66" customWidth="1"/>
    <col min="14598" max="14848" width="9.140625" style="66"/>
    <col min="14849" max="14849" width="88.42578125" style="66" customWidth="1"/>
    <col min="14850" max="14852" width="9.140625" style="66"/>
    <col min="14853" max="14853" width="26.5703125" style="66" customWidth="1"/>
    <col min="14854" max="15104" width="9.140625" style="66"/>
    <col min="15105" max="15105" width="88.42578125" style="66" customWidth="1"/>
    <col min="15106" max="15108" width="9.140625" style="66"/>
    <col min="15109" max="15109" width="26.5703125" style="66" customWidth="1"/>
    <col min="15110" max="15360" width="9.140625" style="66"/>
    <col min="15361" max="15361" width="88.42578125" style="66" customWidth="1"/>
    <col min="15362" max="15364" width="9.140625" style="66"/>
    <col min="15365" max="15365" width="26.5703125" style="66" customWidth="1"/>
    <col min="15366" max="15616" width="9.140625" style="66"/>
    <col min="15617" max="15617" width="88.42578125" style="66" customWidth="1"/>
    <col min="15618" max="15620" width="9.140625" style="66"/>
    <col min="15621" max="15621" width="26.5703125" style="66" customWidth="1"/>
    <col min="15622" max="15872" width="9.140625" style="66"/>
    <col min="15873" max="15873" width="88.42578125" style="66" customWidth="1"/>
    <col min="15874" max="15876" width="9.140625" style="66"/>
    <col min="15877" max="15877" width="26.5703125" style="66" customWidth="1"/>
    <col min="15878" max="16128" width="9.140625" style="66"/>
    <col min="16129" max="16129" width="88.42578125" style="66" customWidth="1"/>
    <col min="16130" max="16132" width="9.140625" style="66"/>
    <col min="16133" max="16133" width="26.5703125" style="66" customWidth="1"/>
    <col min="16134" max="16384" width="9.140625" style="66"/>
  </cols>
  <sheetData>
    <row r="2" spans="1:1">
      <c r="A2" s="92" t="s">
        <v>616</v>
      </c>
    </row>
    <row r="6" spans="1:1">
      <c r="A6" s="94" t="str">
        <f>'FORM OF TENDER'!B12</f>
        <v>To:  CEO TNT SACCO</v>
      </c>
    </row>
    <row r="7" spans="1:1">
      <c r="A7" s="407"/>
    </row>
    <row r="8" spans="1:1">
      <c r="A8" s="94"/>
    </row>
    <row r="11" spans="1:1">
      <c r="A11" s="66" t="s">
        <v>617</v>
      </c>
    </row>
    <row r="13" spans="1:1" ht="76.5">
      <c r="A13" s="415" t="s">
        <v>1949</v>
      </c>
    </row>
    <row r="15" spans="1:1">
      <c r="A15" s="66" t="s">
        <v>618</v>
      </c>
    </row>
    <row r="18" spans="1:1">
      <c r="A18" s="66" t="s">
        <v>1628</v>
      </c>
    </row>
    <row r="20" spans="1:1">
      <c r="A20" s="66" t="s">
        <v>1629</v>
      </c>
    </row>
    <row r="22" spans="1:1">
      <c r="A22" s="66" t="s">
        <v>619</v>
      </c>
    </row>
    <row r="25" spans="1:1">
      <c r="A25" s="75" t="s">
        <v>620</v>
      </c>
    </row>
    <row r="27" spans="1:1">
      <c r="A27" s="66" t="s">
        <v>621</v>
      </c>
    </row>
    <row r="29" spans="1:1">
      <c r="A29" s="66" t="s">
        <v>622</v>
      </c>
    </row>
    <row r="31" spans="1:1">
      <c r="A31" s="66" t="s">
        <v>623</v>
      </c>
    </row>
    <row r="32" spans="1:1">
      <c r="A32" s="66" t="s">
        <v>624</v>
      </c>
    </row>
    <row r="33" spans="1:1">
      <c r="A33" s="66" t="s">
        <v>625</v>
      </c>
    </row>
  </sheetData>
  <sheetProtection selectLockedCells="1"/>
  <pageMargins left="0.7" right="0.7" top="0.75" bottom="0.75" header="0.3" footer="0.3"/>
  <pageSetup paperSize="9" firstPageNumber="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7:B22"/>
  <sheetViews>
    <sheetView view="pageBreakPreview" zoomScaleSheetLayoutView="100" workbookViewId="0">
      <selection activeCell="C9" sqref="C9"/>
    </sheetView>
  </sheetViews>
  <sheetFormatPr defaultColWidth="9.140625" defaultRowHeight="12.75"/>
  <cols>
    <col min="1" max="16384" width="9.140625" style="110"/>
  </cols>
  <sheetData>
    <row r="7" spans="1:2">
      <c r="A7" s="66"/>
    </row>
    <row r="8" spans="1:2">
      <c r="A8" s="66"/>
    </row>
    <row r="9" spans="1:2" ht="23.25">
      <c r="A9" s="111" t="s">
        <v>504</v>
      </c>
      <c r="B9" s="112"/>
    </row>
    <row r="10" spans="1:2" ht="23.25">
      <c r="A10" s="111"/>
      <c r="B10" s="112"/>
    </row>
    <row r="11" spans="1:2" ht="23.25">
      <c r="A11" s="111"/>
      <c r="B11" s="112"/>
    </row>
    <row r="12" spans="1:2" ht="23.25">
      <c r="A12" s="111"/>
      <c r="B12" s="112"/>
    </row>
    <row r="13" spans="1:2" ht="23.25">
      <c r="A13" s="111" t="s">
        <v>480</v>
      </c>
      <c r="B13" s="112"/>
    </row>
    <row r="18" spans="1:1" s="66" customFormat="1">
      <c r="A18" s="66" t="s">
        <v>626</v>
      </c>
    </row>
    <row r="19" spans="1:1" s="66" customFormat="1"/>
    <row r="20" spans="1:1" s="66" customFormat="1">
      <c r="A20" s="66" t="s">
        <v>627</v>
      </c>
    </row>
    <row r="21" spans="1:1" s="66" customFormat="1"/>
    <row r="22" spans="1:1" s="66" customFormat="1"/>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507"/>
  <sheetViews>
    <sheetView showZeros="0" view="pageBreakPreview" zoomScaleNormal="100" zoomScaleSheetLayoutView="100" workbookViewId="0">
      <selection activeCell="E13" sqref="E13"/>
    </sheetView>
  </sheetViews>
  <sheetFormatPr defaultRowHeight="12.75"/>
  <cols>
    <col min="1" max="1" width="6.7109375" style="356" customWidth="1"/>
    <col min="2" max="2" width="21" style="291" customWidth="1"/>
    <col min="3" max="3" width="5.28515625" style="292" customWidth="1"/>
    <col min="4" max="4" width="12.42578125" style="296" customWidth="1"/>
    <col min="5" max="5" width="18" style="357" customWidth="1"/>
    <col min="6" max="6" width="9.85546875" style="356" customWidth="1"/>
    <col min="7" max="7" width="16" style="207" customWidth="1"/>
    <col min="8" max="255" width="9.140625" style="284"/>
    <col min="256" max="256" width="6.140625" style="284" customWidth="1"/>
    <col min="257" max="257" width="28.28515625" style="284" customWidth="1"/>
    <col min="258" max="258" width="6.5703125" style="284" customWidth="1"/>
    <col min="259" max="259" width="17.42578125" style="284" customWidth="1"/>
    <col min="260" max="260" width="7.85546875" style="284" customWidth="1"/>
    <col min="261" max="261" width="8.28515625" style="284" customWidth="1"/>
    <col min="262" max="262" width="9.42578125" style="284" customWidth="1"/>
    <col min="263" max="263" width="13.5703125" style="284" bestFit="1" customWidth="1"/>
    <col min="264" max="511" width="9.140625" style="284"/>
    <col min="512" max="512" width="6.140625" style="284" customWidth="1"/>
    <col min="513" max="513" width="28.28515625" style="284" customWidth="1"/>
    <col min="514" max="514" width="6.5703125" style="284" customWidth="1"/>
    <col min="515" max="515" width="17.42578125" style="284" customWidth="1"/>
    <col min="516" max="516" width="7.85546875" style="284" customWidth="1"/>
    <col min="517" max="517" width="8.28515625" style="284" customWidth="1"/>
    <col min="518" max="518" width="9.42578125" style="284" customWidth="1"/>
    <col min="519" max="519" width="13.5703125" style="284" bestFit="1" customWidth="1"/>
    <col min="520" max="767" width="9.140625" style="284"/>
    <col min="768" max="768" width="6.140625" style="284" customWidth="1"/>
    <col min="769" max="769" width="28.28515625" style="284" customWidth="1"/>
    <col min="770" max="770" width="6.5703125" style="284" customWidth="1"/>
    <col min="771" max="771" width="17.42578125" style="284" customWidth="1"/>
    <col min="772" max="772" width="7.85546875" style="284" customWidth="1"/>
    <col min="773" max="773" width="8.28515625" style="284" customWidth="1"/>
    <col min="774" max="774" width="9.42578125" style="284" customWidth="1"/>
    <col min="775" max="775" width="13.5703125" style="284" bestFit="1" customWidth="1"/>
    <col min="776" max="1023" width="9.140625" style="284"/>
    <col min="1024" max="1024" width="6.140625" style="284" customWidth="1"/>
    <col min="1025" max="1025" width="28.28515625" style="284" customWidth="1"/>
    <col min="1026" max="1026" width="6.5703125" style="284" customWidth="1"/>
    <col min="1027" max="1027" width="17.42578125" style="284" customWidth="1"/>
    <col min="1028" max="1028" width="7.85546875" style="284" customWidth="1"/>
    <col min="1029" max="1029" width="8.28515625" style="284" customWidth="1"/>
    <col min="1030" max="1030" width="9.42578125" style="284" customWidth="1"/>
    <col min="1031" max="1031" width="13.5703125" style="284" bestFit="1" customWidth="1"/>
    <col min="1032" max="1279" width="9.140625" style="284"/>
    <col min="1280" max="1280" width="6.140625" style="284" customWidth="1"/>
    <col min="1281" max="1281" width="28.28515625" style="284" customWidth="1"/>
    <col min="1282" max="1282" width="6.5703125" style="284" customWidth="1"/>
    <col min="1283" max="1283" width="17.42578125" style="284" customWidth="1"/>
    <col min="1284" max="1284" width="7.85546875" style="284" customWidth="1"/>
    <col min="1285" max="1285" width="8.28515625" style="284" customWidth="1"/>
    <col min="1286" max="1286" width="9.42578125" style="284" customWidth="1"/>
    <col min="1287" max="1287" width="13.5703125" style="284" bestFit="1" customWidth="1"/>
    <col min="1288" max="1535" width="9.140625" style="284"/>
    <col min="1536" max="1536" width="6.140625" style="284" customWidth="1"/>
    <col min="1537" max="1537" width="28.28515625" style="284" customWidth="1"/>
    <col min="1538" max="1538" width="6.5703125" style="284" customWidth="1"/>
    <col min="1539" max="1539" width="17.42578125" style="284" customWidth="1"/>
    <col min="1540" max="1540" width="7.85546875" style="284" customWidth="1"/>
    <col min="1541" max="1541" width="8.28515625" style="284" customWidth="1"/>
    <col min="1542" max="1542" width="9.42578125" style="284" customWidth="1"/>
    <col min="1543" max="1543" width="13.5703125" style="284" bestFit="1" customWidth="1"/>
    <col min="1544" max="1791" width="9.140625" style="284"/>
    <col min="1792" max="1792" width="6.140625" style="284" customWidth="1"/>
    <col min="1793" max="1793" width="28.28515625" style="284" customWidth="1"/>
    <col min="1794" max="1794" width="6.5703125" style="284" customWidth="1"/>
    <col min="1795" max="1795" width="17.42578125" style="284" customWidth="1"/>
    <col min="1796" max="1796" width="7.85546875" style="284" customWidth="1"/>
    <col min="1797" max="1797" width="8.28515625" style="284" customWidth="1"/>
    <col min="1798" max="1798" width="9.42578125" style="284" customWidth="1"/>
    <col min="1799" max="1799" width="13.5703125" style="284" bestFit="1" customWidth="1"/>
    <col min="1800" max="2047" width="9.140625" style="284"/>
    <col min="2048" max="2048" width="6.140625" style="284" customWidth="1"/>
    <col min="2049" max="2049" width="28.28515625" style="284" customWidth="1"/>
    <col min="2050" max="2050" width="6.5703125" style="284" customWidth="1"/>
    <col min="2051" max="2051" width="17.42578125" style="284" customWidth="1"/>
    <col min="2052" max="2052" width="7.85546875" style="284" customWidth="1"/>
    <col min="2053" max="2053" width="8.28515625" style="284" customWidth="1"/>
    <col min="2054" max="2054" width="9.42578125" style="284" customWidth="1"/>
    <col min="2055" max="2055" width="13.5703125" style="284" bestFit="1" customWidth="1"/>
    <col min="2056" max="2303" width="9.140625" style="284"/>
    <col min="2304" max="2304" width="6.140625" style="284" customWidth="1"/>
    <col min="2305" max="2305" width="28.28515625" style="284" customWidth="1"/>
    <col min="2306" max="2306" width="6.5703125" style="284" customWidth="1"/>
    <col min="2307" max="2307" width="17.42578125" style="284" customWidth="1"/>
    <col min="2308" max="2308" width="7.85546875" style="284" customWidth="1"/>
    <col min="2309" max="2309" width="8.28515625" style="284" customWidth="1"/>
    <col min="2310" max="2310" width="9.42578125" style="284" customWidth="1"/>
    <col min="2311" max="2311" width="13.5703125" style="284" bestFit="1" customWidth="1"/>
    <col min="2312" max="2559" width="9.140625" style="284"/>
    <col min="2560" max="2560" width="6.140625" style="284" customWidth="1"/>
    <col min="2561" max="2561" width="28.28515625" style="284" customWidth="1"/>
    <col min="2562" max="2562" width="6.5703125" style="284" customWidth="1"/>
    <col min="2563" max="2563" width="17.42578125" style="284" customWidth="1"/>
    <col min="2564" max="2564" width="7.85546875" style="284" customWidth="1"/>
    <col min="2565" max="2565" width="8.28515625" style="284" customWidth="1"/>
    <col min="2566" max="2566" width="9.42578125" style="284" customWidth="1"/>
    <col min="2567" max="2567" width="13.5703125" style="284" bestFit="1" customWidth="1"/>
    <col min="2568" max="2815" width="9.140625" style="284"/>
    <col min="2816" max="2816" width="6.140625" style="284" customWidth="1"/>
    <col min="2817" max="2817" width="28.28515625" style="284" customWidth="1"/>
    <col min="2818" max="2818" width="6.5703125" style="284" customWidth="1"/>
    <col min="2819" max="2819" width="17.42578125" style="284" customWidth="1"/>
    <col min="2820" max="2820" width="7.85546875" style="284" customWidth="1"/>
    <col min="2821" max="2821" width="8.28515625" style="284" customWidth="1"/>
    <col min="2822" max="2822" width="9.42578125" style="284" customWidth="1"/>
    <col min="2823" max="2823" width="13.5703125" style="284" bestFit="1" customWidth="1"/>
    <col min="2824" max="3071" width="9.140625" style="284"/>
    <col min="3072" max="3072" width="6.140625" style="284" customWidth="1"/>
    <col min="3073" max="3073" width="28.28515625" style="284" customWidth="1"/>
    <col min="3074" max="3074" width="6.5703125" style="284" customWidth="1"/>
    <col min="3075" max="3075" width="17.42578125" style="284" customWidth="1"/>
    <col min="3076" max="3076" width="7.85546875" style="284" customWidth="1"/>
    <col min="3077" max="3077" width="8.28515625" style="284" customWidth="1"/>
    <col min="3078" max="3078" width="9.42578125" style="284" customWidth="1"/>
    <col min="3079" max="3079" width="13.5703125" style="284" bestFit="1" customWidth="1"/>
    <col min="3080" max="3327" width="9.140625" style="284"/>
    <col min="3328" max="3328" width="6.140625" style="284" customWidth="1"/>
    <col min="3329" max="3329" width="28.28515625" style="284" customWidth="1"/>
    <col min="3330" max="3330" width="6.5703125" style="284" customWidth="1"/>
    <col min="3331" max="3331" width="17.42578125" style="284" customWidth="1"/>
    <col min="3332" max="3332" width="7.85546875" style="284" customWidth="1"/>
    <col min="3333" max="3333" width="8.28515625" style="284" customWidth="1"/>
    <col min="3334" max="3334" width="9.42578125" style="284" customWidth="1"/>
    <col min="3335" max="3335" width="13.5703125" style="284" bestFit="1" customWidth="1"/>
    <col min="3336" max="3583" width="9.140625" style="284"/>
    <col min="3584" max="3584" width="6.140625" style="284" customWidth="1"/>
    <col min="3585" max="3585" width="28.28515625" style="284" customWidth="1"/>
    <col min="3586" max="3586" width="6.5703125" style="284" customWidth="1"/>
    <col min="3587" max="3587" width="17.42578125" style="284" customWidth="1"/>
    <col min="3588" max="3588" width="7.85546875" style="284" customWidth="1"/>
    <col min="3589" max="3589" width="8.28515625" style="284" customWidth="1"/>
    <col min="3590" max="3590" width="9.42578125" style="284" customWidth="1"/>
    <col min="3591" max="3591" width="13.5703125" style="284" bestFit="1" customWidth="1"/>
    <col min="3592" max="3839" width="9.140625" style="284"/>
    <col min="3840" max="3840" width="6.140625" style="284" customWidth="1"/>
    <col min="3841" max="3841" width="28.28515625" style="284" customWidth="1"/>
    <col min="3842" max="3842" width="6.5703125" style="284" customWidth="1"/>
    <col min="3843" max="3843" width="17.42578125" style="284" customWidth="1"/>
    <col min="3844" max="3844" width="7.85546875" style="284" customWidth="1"/>
    <col min="3845" max="3845" width="8.28515625" style="284" customWidth="1"/>
    <col min="3846" max="3846" width="9.42578125" style="284" customWidth="1"/>
    <col min="3847" max="3847" width="13.5703125" style="284" bestFit="1" customWidth="1"/>
    <col min="3848" max="4095" width="9.140625" style="284"/>
    <col min="4096" max="4096" width="6.140625" style="284" customWidth="1"/>
    <col min="4097" max="4097" width="28.28515625" style="284" customWidth="1"/>
    <col min="4098" max="4098" width="6.5703125" style="284" customWidth="1"/>
    <col min="4099" max="4099" width="17.42578125" style="284" customWidth="1"/>
    <col min="4100" max="4100" width="7.85546875" style="284" customWidth="1"/>
    <col min="4101" max="4101" width="8.28515625" style="284" customWidth="1"/>
    <col min="4102" max="4102" width="9.42578125" style="284" customWidth="1"/>
    <col min="4103" max="4103" width="13.5703125" style="284" bestFit="1" customWidth="1"/>
    <col min="4104" max="4351" width="9.140625" style="284"/>
    <col min="4352" max="4352" width="6.140625" style="284" customWidth="1"/>
    <col min="4353" max="4353" width="28.28515625" style="284" customWidth="1"/>
    <col min="4354" max="4354" width="6.5703125" style="284" customWidth="1"/>
    <col min="4355" max="4355" width="17.42578125" style="284" customWidth="1"/>
    <col min="4356" max="4356" width="7.85546875" style="284" customWidth="1"/>
    <col min="4357" max="4357" width="8.28515625" style="284" customWidth="1"/>
    <col min="4358" max="4358" width="9.42578125" style="284" customWidth="1"/>
    <col min="4359" max="4359" width="13.5703125" style="284" bestFit="1" customWidth="1"/>
    <col min="4360" max="4607" width="9.140625" style="284"/>
    <col min="4608" max="4608" width="6.140625" style="284" customWidth="1"/>
    <col min="4609" max="4609" width="28.28515625" style="284" customWidth="1"/>
    <col min="4610" max="4610" width="6.5703125" style="284" customWidth="1"/>
    <col min="4611" max="4611" width="17.42578125" style="284" customWidth="1"/>
    <col min="4612" max="4612" width="7.85546875" style="284" customWidth="1"/>
    <col min="4613" max="4613" width="8.28515625" style="284" customWidth="1"/>
    <col min="4614" max="4614" width="9.42578125" style="284" customWidth="1"/>
    <col min="4615" max="4615" width="13.5703125" style="284" bestFit="1" customWidth="1"/>
    <col min="4616" max="4863" width="9.140625" style="284"/>
    <col min="4864" max="4864" width="6.140625" style="284" customWidth="1"/>
    <col min="4865" max="4865" width="28.28515625" style="284" customWidth="1"/>
    <col min="4866" max="4866" width="6.5703125" style="284" customWidth="1"/>
    <col min="4867" max="4867" width="17.42578125" style="284" customWidth="1"/>
    <col min="4868" max="4868" width="7.85546875" style="284" customWidth="1"/>
    <col min="4869" max="4869" width="8.28515625" style="284" customWidth="1"/>
    <col min="4870" max="4870" width="9.42578125" style="284" customWidth="1"/>
    <col min="4871" max="4871" width="13.5703125" style="284" bestFit="1" customWidth="1"/>
    <col min="4872" max="5119" width="9.140625" style="284"/>
    <col min="5120" max="5120" width="6.140625" style="284" customWidth="1"/>
    <col min="5121" max="5121" width="28.28515625" style="284" customWidth="1"/>
    <col min="5122" max="5122" width="6.5703125" style="284" customWidth="1"/>
    <col min="5123" max="5123" width="17.42578125" style="284" customWidth="1"/>
    <col min="5124" max="5124" width="7.85546875" style="284" customWidth="1"/>
    <col min="5125" max="5125" width="8.28515625" style="284" customWidth="1"/>
    <col min="5126" max="5126" width="9.42578125" style="284" customWidth="1"/>
    <col min="5127" max="5127" width="13.5703125" style="284" bestFit="1" customWidth="1"/>
    <col min="5128" max="5375" width="9.140625" style="284"/>
    <col min="5376" max="5376" width="6.140625" style="284" customWidth="1"/>
    <col min="5377" max="5377" width="28.28515625" style="284" customWidth="1"/>
    <col min="5378" max="5378" width="6.5703125" style="284" customWidth="1"/>
    <col min="5379" max="5379" width="17.42578125" style="284" customWidth="1"/>
    <col min="5380" max="5380" width="7.85546875" style="284" customWidth="1"/>
    <col min="5381" max="5381" width="8.28515625" style="284" customWidth="1"/>
    <col min="5382" max="5382" width="9.42578125" style="284" customWidth="1"/>
    <col min="5383" max="5383" width="13.5703125" style="284" bestFit="1" customWidth="1"/>
    <col min="5384" max="5631" width="9.140625" style="284"/>
    <col min="5632" max="5632" width="6.140625" style="284" customWidth="1"/>
    <col min="5633" max="5633" width="28.28515625" style="284" customWidth="1"/>
    <col min="5634" max="5634" width="6.5703125" style="284" customWidth="1"/>
    <col min="5635" max="5635" width="17.42578125" style="284" customWidth="1"/>
    <col min="5636" max="5636" width="7.85546875" style="284" customWidth="1"/>
    <col min="5637" max="5637" width="8.28515625" style="284" customWidth="1"/>
    <col min="5638" max="5638" width="9.42578125" style="284" customWidth="1"/>
    <col min="5639" max="5639" width="13.5703125" style="284" bestFit="1" customWidth="1"/>
    <col min="5640" max="5887" width="9.140625" style="284"/>
    <col min="5888" max="5888" width="6.140625" style="284" customWidth="1"/>
    <col min="5889" max="5889" width="28.28515625" style="284" customWidth="1"/>
    <col min="5890" max="5890" width="6.5703125" style="284" customWidth="1"/>
    <col min="5891" max="5891" width="17.42578125" style="284" customWidth="1"/>
    <col min="5892" max="5892" width="7.85546875" style="284" customWidth="1"/>
    <col min="5893" max="5893" width="8.28515625" style="284" customWidth="1"/>
    <col min="5894" max="5894" width="9.42578125" style="284" customWidth="1"/>
    <col min="5895" max="5895" width="13.5703125" style="284" bestFit="1" customWidth="1"/>
    <col min="5896" max="6143" width="9.140625" style="284"/>
    <col min="6144" max="6144" width="6.140625" style="284" customWidth="1"/>
    <col min="6145" max="6145" width="28.28515625" style="284" customWidth="1"/>
    <col min="6146" max="6146" width="6.5703125" style="284" customWidth="1"/>
    <col min="6147" max="6147" width="17.42578125" style="284" customWidth="1"/>
    <col min="6148" max="6148" width="7.85546875" style="284" customWidth="1"/>
    <col min="6149" max="6149" width="8.28515625" style="284" customWidth="1"/>
    <col min="6150" max="6150" width="9.42578125" style="284" customWidth="1"/>
    <col min="6151" max="6151" width="13.5703125" style="284" bestFit="1" customWidth="1"/>
    <col min="6152" max="6399" width="9.140625" style="284"/>
    <col min="6400" max="6400" width="6.140625" style="284" customWidth="1"/>
    <col min="6401" max="6401" width="28.28515625" style="284" customWidth="1"/>
    <col min="6402" max="6402" width="6.5703125" style="284" customWidth="1"/>
    <col min="6403" max="6403" width="17.42578125" style="284" customWidth="1"/>
    <col min="6404" max="6404" width="7.85546875" style="284" customWidth="1"/>
    <col min="6405" max="6405" width="8.28515625" style="284" customWidth="1"/>
    <col min="6406" max="6406" width="9.42578125" style="284" customWidth="1"/>
    <col min="6407" max="6407" width="13.5703125" style="284" bestFit="1" customWidth="1"/>
    <col min="6408" max="6655" width="9.140625" style="284"/>
    <col min="6656" max="6656" width="6.140625" style="284" customWidth="1"/>
    <col min="6657" max="6657" width="28.28515625" style="284" customWidth="1"/>
    <col min="6658" max="6658" width="6.5703125" style="284" customWidth="1"/>
    <col min="6659" max="6659" width="17.42578125" style="284" customWidth="1"/>
    <col min="6660" max="6660" width="7.85546875" style="284" customWidth="1"/>
    <col min="6661" max="6661" width="8.28515625" style="284" customWidth="1"/>
    <col min="6662" max="6662" width="9.42578125" style="284" customWidth="1"/>
    <col min="6663" max="6663" width="13.5703125" style="284" bestFit="1" customWidth="1"/>
    <col min="6664" max="6911" width="9.140625" style="284"/>
    <col min="6912" max="6912" width="6.140625" style="284" customWidth="1"/>
    <col min="6913" max="6913" width="28.28515625" style="284" customWidth="1"/>
    <col min="6914" max="6914" width="6.5703125" style="284" customWidth="1"/>
    <col min="6915" max="6915" width="17.42578125" style="284" customWidth="1"/>
    <col min="6916" max="6916" width="7.85546875" style="284" customWidth="1"/>
    <col min="6917" max="6917" width="8.28515625" style="284" customWidth="1"/>
    <col min="6918" max="6918" width="9.42578125" style="284" customWidth="1"/>
    <col min="6919" max="6919" width="13.5703125" style="284" bestFit="1" customWidth="1"/>
    <col min="6920" max="7167" width="9.140625" style="284"/>
    <col min="7168" max="7168" width="6.140625" style="284" customWidth="1"/>
    <col min="7169" max="7169" width="28.28515625" style="284" customWidth="1"/>
    <col min="7170" max="7170" width="6.5703125" style="284" customWidth="1"/>
    <col min="7171" max="7171" width="17.42578125" style="284" customWidth="1"/>
    <col min="7172" max="7172" width="7.85546875" style="284" customWidth="1"/>
    <col min="7173" max="7173" width="8.28515625" style="284" customWidth="1"/>
    <col min="7174" max="7174" width="9.42578125" style="284" customWidth="1"/>
    <col min="7175" max="7175" width="13.5703125" style="284" bestFit="1" customWidth="1"/>
    <col min="7176" max="7423" width="9.140625" style="284"/>
    <col min="7424" max="7424" width="6.140625" style="284" customWidth="1"/>
    <col min="7425" max="7425" width="28.28515625" style="284" customWidth="1"/>
    <col min="7426" max="7426" width="6.5703125" style="284" customWidth="1"/>
    <col min="7427" max="7427" width="17.42578125" style="284" customWidth="1"/>
    <col min="7428" max="7428" width="7.85546875" style="284" customWidth="1"/>
    <col min="7429" max="7429" width="8.28515625" style="284" customWidth="1"/>
    <col min="7430" max="7430" width="9.42578125" style="284" customWidth="1"/>
    <col min="7431" max="7431" width="13.5703125" style="284" bestFit="1" customWidth="1"/>
    <col min="7432" max="7679" width="9.140625" style="284"/>
    <col min="7680" max="7680" width="6.140625" style="284" customWidth="1"/>
    <col min="7681" max="7681" width="28.28515625" style="284" customWidth="1"/>
    <col min="7682" max="7682" width="6.5703125" style="284" customWidth="1"/>
    <col min="7683" max="7683" width="17.42578125" style="284" customWidth="1"/>
    <col min="7684" max="7684" width="7.85546875" style="284" customWidth="1"/>
    <col min="7685" max="7685" width="8.28515625" style="284" customWidth="1"/>
    <col min="7686" max="7686" width="9.42578125" style="284" customWidth="1"/>
    <col min="7687" max="7687" width="13.5703125" style="284" bestFit="1" customWidth="1"/>
    <col min="7688" max="7935" width="9.140625" style="284"/>
    <col min="7936" max="7936" width="6.140625" style="284" customWidth="1"/>
    <col min="7937" max="7937" width="28.28515625" style="284" customWidth="1"/>
    <col min="7938" max="7938" width="6.5703125" style="284" customWidth="1"/>
    <col min="7939" max="7939" width="17.42578125" style="284" customWidth="1"/>
    <col min="7940" max="7940" width="7.85546875" style="284" customWidth="1"/>
    <col min="7941" max="7941" width="8.28515625" style="284" customWidth="1"/>
    <col min="7942" max="7942" width="9.42578125" style="284" customWidth="1"/>
    <col min="7943" max="7943" width="13.5703125" style="284" bestFit="1" customWidth="1"/>
    <col min="7944" max="8191" width="9.140625" style="284"/>
    <col min="8192" max="8192" width="6.140625" style="284" customWidth="1"/>
    <col min="8193" max="8193" width="28.28515625" style="284" customWidth="1"/>
    <col min="8194" max="8194" width="6.5703125" style="284" customWidth="1"/>
    <col min="8195" max="8195" width="17.42578125" style="284" customWidth="1"/>
    <col min="8196" max="8196" width="7.85546875" style="284" customWidth="1"/>
    <col min="8197" max="8197" width="8.28515625" style="284" customWidth="1"/>
    <col min="8198" max="8198" width="9.42578125" style="284" customWidth="1"/>
    <col min="8199" max="8199" width="13.5703125" style="284" bestFit="1" customWidth="1"/>
    <col min="8200" max="8447" width="9.140625" style="284"/>
    <col min="8448" max="8448" width="6.140625" style="284" customWidth="1"/>
    <col min="8449" max="8449" width="28.28515625" style="284" customWidth="1"/>
    <col min="8450" max="8450" width="6.5703125" style="284" customWidth="1"/>
    <col min="8451" max="8451" width="17.42578125" style="284" customWidth="1"/>
    <col min="8452" max="8452" width="7.85546875" style="284" customWidth="1"/>
    <col min="8453" max="8453" width="8.28515625" style="284" customWidth="1"/>
    <col min="8454" max="8454" width="9.42578125" style="284" customWidth="1"/>
    <col min="8455" max="8455" width="13.5703125" style="284" bestFit="1" customWidth="1"/>
    <col min="8456" max="8703" width="9.140625" style="284"/>
    <col min="8704" max="8704" width="6.140625" style="284" customWidth="1"/>
    <col min="8705" max="8705" width="28.28515625" style="284" customWidth="1"/>
    <col min="8706" max="8706" width="6.5703125" style="284" customWidth="1"/>
    <col min="8707" max="8707" width="17.42578125" style="284" customWidth="1"/>
    <col min="8708" max="8708" width="7.85546875" style="284" customWidth="1"/>
    <col min="8709" max="8709" width="8.28515625" style="284" customWidth="1"/>
    <col min="8710" max="8710" width="9.42578125" style="284" customWidth="1"/>
    <col min="8711" max="8711" width="13.5703125" style="284" bestFit="1" customWidth="1"/>
    <col min="8712" max="8959" width="9.140625" style="284"/>
    <col min="8960" max="8960" width="6.140625" style="284" customWidth="1"/>
    <col min="8961" max="8961" width="28.28515625" style="284" customWidth="1"/>
    <col min="8962" max="8962" width="6.5703125" style="284" customWidth="1"/>
    <col min="8963" max="8963" width="17.42578125" style="284" customWidth="1"/>
    <col min="8964" max="8964" width="7.85546875" style="284" customWidth="1"/>
    <col min="8965" max="8965" width="8.28515625" style="284" customWidth="1"/>
    <col min="8966" max="8966" width="9.42578125" style="284" customWidth="1"/>
    <col min="8967" max="8967" width="13.5703125" style="284" bestFit="1" customWidth="1"/>
    <col min="8968" max="9215" width="9.140625" style="284"/>
    <col min="9216" max="9216" width="6.140625" style="284" customWidth="1"/>
    <col min="9217" max="9217" width="28.28515625" style="284" customWidth="1"/>
    <col min="9218" max="9218" width="6.5703125" style="284" customWidth="1"/>
    <col min="9219" max="9219" width="17.42578125" style="284" customWidth="1"/>
    <col min="9220" max="9220" width="7.85546875" style="284" customWidth="1"/>
    <col min="9221" max="9221" width="8.28515625" style="284" customWidth="1"/>
    <col min="9222" max="9222" width="9.42578125" style="284" customWidth="1"/>
    <col min="9223" max="9223" width="13.5703125" style="284" bestFit="1" customWidth="1"/>
    <col min="9224" max="9471" width="9.140625" style="284"/>
    <col min="9472" max="9472" width="6.140625" style="284" customWidth="1"/>
    <col min="9473" max="9473" width="28.28515625" style="284" customWidth="1"/>
    <col min="9474" max="9474" width="6.5703125" style="284" customWidth="1"/>
    <col min="9475" max="9475" width="17.42578125" style="284" customWidth="1"/>
    <col min="9476" max="9476" width="7.85546875" style="284" customWidth="1"/>
    <col min="9477" max="9477" width="8.28515625" style="284" customWidth="1"/>
    <col min="9478" max="9478" width="9.42578125" style="284" customWidth="1"/>
    <col min="9479" max="9479" width="13.5703125" style="284" bestFit="1" customWidth="1"/>
    <col min="9480" max="9727" width="9.140625" style="284"/>
    <col min="9728" max="9728" width="6.140625" style="284" customWidth="1"/>
    <col min="9729" max="9729" width="28.28515625" style="284" customWidth="1"/>
    <col min="9730" max="9730" width="6.5703125" style="284" customWidth="1"/>
    <col min="9731" max="9731" width="17.42578125" style="284" customWidth="1"/>
    <col min="9732" max="9732" width="7.85546875" style="284" customWidth="1"/>
    <col min="9733" max="9733" width="8.28515625" style="284" customWidth="1"/>
    <col min="9734" max="9734" width="9.42578125" style="284" customWidth="1"/>
    <col min="9735" max="9735" width="13.5703125" style="284" bestFit="1" customWidth="1"/>
    <col min="9736" max="9983" width="9.140625" style="284"/>
    <col min="9984" max="9984" width="6.140625" style="284" customWidth="1"/>
    <col min="9985" max="9985" width="28.28515625" style="284" customWidth="1"/>
    <col min="9986" max="9986" width="6.5703125" style="284" customWidth="1"/>
    <col min="9987" max="9987" width="17.42578125" style="284" customWidth="1"/>
    <col min="9988" max="9988" width="7.85546875" style="284" customWidth="1"/>
    <col min="9989" max="9989" width="8.28515625" style="284" customWidth="1"/>
    <col min="9990" max="9990" width="9.42578125" style="284" customWidth="1"/>
    <col min="9991" max="9991" width="13.5703125" style="284" bestFit="1" customWidth="1"/>
    <col min="9992" max="10239" width="9.140625" style="284"/>
    <col min="10240" max="10240" width="6.140625" style="284" customWidth="1"/>
    <col min="10241" max="10241" width="28.28515625" style="284" customWidth="1"/>
    <col min="10242" max="10242" width="6.5703125" style="284" customWidth="1"/>
    <col min="10243" max="10243" width="17.42578125" style="284" customWidth="1"/>
    <col min="10244" max="10244" width="7.85546875" style="284" customWidth="1"/>
    <col min="10245" max="10245" width="8.28515625" style="284" customWidth="1"/>
    <col min="10246" max="10246" width="9.42578125" style="284" customWidth="1"/>
    <col min="10247" max="10247" width="13.5703125" style="284" bestFit="1" customWidth="1"/>
    <col min="10248" max="10495" width="9.140625" style="284"/>
    <col min="10496" max="10496" width="6.140625" style="284" customWidth="1"/>
    <col min="10497" max="10497" width="28.28515625" style="284" customWidth="1"/>
    <col min="10498" max="10498" width="6.5703125" style="284" customWidth="1"/>
    <col min="10499" max="10499" width="17.42578125" style="284" customWidth="1"/>
    <col min="10500" max="10500" width="7.85546875" style="284" customWidth="1"/>
    <col min="10501" max="10501" width="8.28515625" style="284" customWidth="1"/>
    <col min="10502" max="10502" width="9.42578125" style="284" customWidth="1"/>
    <col min="10503" max="10503" width="13.5703125" style="284" bestFit="1" customWidth="1"/>
    <col min="10504" max="10751" width="9.140625" style="284"/>
    <col min="10752" max="10752" width="6.140625" style="284" customWidth="1"/>
    <col min="10753" max="10753" width="28.28515625" style="284" customWidth="1"/>
    <col min="10754" max="10754" width="6.5703125" style="284" customWidth="1"/>
    <col min="10755" max="10755" width="17.42578125" style="284" customWidth="1"/>
    <col min="10756" max="10756" width="7.85546875" style="284" customWidth="1"/>
    <col min="10757" max="10757" width="8.28515625" style="284" customWidth="1"/>
    <col min="10758" max="10758" width="9.42578125" style="284" customWidth="1"/>
    <col min="10759" max="10759" width="13.5703125" style="284" bestFit="1" customWidth="1"/>
    <col min="10760" max="11007" width="9.140625" style="284"/>
    <col min="11008" max="11008" width="6.140625" style="284" customWidth="1"/>
    <col min="11009" max="11009" width="28.28515625" style="284" customWidth="1"/>
    <col min="11010" max="11010" width="6.5703125" style="284" customWidth="1"/>
    <col min="11011" max="11011" width="17.42578125" style="284" customWidth="1"/>
    <col min="11012" max="11012" width="7.85546875" style="284" customWidth="1"/>
    <col min="11013" max="11013" width="8.28515625" style="284" customWidth="1"/>
    <col min="11014" max="11014" width="9.42578125" style="284" customWidth="1"/>
    <col min="11015" max="11015" width="13.5703125" style="284" bestFit="1" customWidth="1"/>
    <col min="11016" max="11263" width="9.140625" style="284"/>
    <col min="11264" max="11264" width="6.140625" style="284" customWidth="1"/>
    <col min="11265" max="11265" width="28.28515625" style="284" customWidth="1"/>
    <col min="11266" max="11266" width="6.5703125" style="284" customWidth="1"/>
    <col min="11267" max="11267" width="17.42578125" style="284" customWidth="1"/>
    <col min="11268" max="11268" width="7.85546875" style="284" customWidth="1"/>
    <col min="11269" max="11269" width="8.28515625" style="284" customWidth="1"/>
    <col min="11270" max="11270" width="9.42578125" style="284" customWidth="1"/>
    <col min="11271" max="11271" width="13.5703125" style="284" bestFit="1" customWidth="1"/>
    <col min="11272" max="11519" width="9.140625" style="284"/>
    <col min="11520" max="11520" width="6.140625" style="284" customWidth="1"/>
    <col min="11521" max="11521" width="28.28515625" style="284" customWidth="1"/>
    <col min="11522" max="11522" width="6.5703125" style="284" customWidth="1"/>
    <col min="11523" max="11523" width="17.42578125" style="284" customWidth="1"/>
    <col min="11524" max="11524" width="7.85546875" style="284" customWidth="1"/>
    <col min="11525" max="11525" width="8.28515625" style="284" customWidth="1"/>
    <col min="11526" max="11526" width="9.42578125" style="284" customWidth="1"/>
    <col min="11527" max="11527" width="13.5703125" style="284" bestFit="1" customWidth="1"/>
    <col min="11528" max="11775" width="9.140625" style="284"/>
    <col min="11776" max="11776" width="6.140625" style="284" customWidth="1"/>
    <col min="11777" max="11777" width="28.28515625" style="284" customWidth="1"/>
    <col min="11778" max="11778" width="6.5703125" style="284" customWidth="1"/>
    <col min="11779" max="11779" width="17.42578125" style="284" customWidth="1"/>
    <col min="11780" max="11780" width="7.85546875" style="284" customWidth="1"/>
    <col min="11781" max="11781" width="8.28515625" style="284" customWidth="1"/>
    <col min="11782" max="11782" width="9.42578125" style="284" customWidth="1"/>
    <col min="11783" max="11783" width="13.5703125" style="284" bestFit="1" customWidth="1"/>
    <col min="11784" max="12031" width="9.140625" style="284"/>
    <col min="12032" max="12032" width="6.140625" style="284" customWidth="1"/>
    <col min="12033" max="12033" width="28.28515625" style="284" customWidth="1"/>
    <col min="12034" max="12034" width="6.5703125" style="284" customWidth="1"/>
    <col min="12035" max="12035" width="17.42578125" style="284" customWidth="1"/>
    <col min="12036" max="12036" width="7.85546875" style="284" customWidth="1"/>
    <col min="12037" max="12037" width="8.28515625" style="284" customWidth="1"/>
    <col min="12038" max="12038" width="9.42578125" style="284" customWidth="1"/>
    <col min="12039" max="12039" width="13.5703125" style="284" bestFit="1" customWidth="1"/>
    <col min="12040" max="12287" width="9.140625" style="284"/>
    <col min="12288" max="12288" width="6.140625" style="284" customWidth="1"/>
    <col min="12289" max="12289" width="28.28515625" style="284" customWidth="1"/>
    <col min="12290" max="12290" width="6.5703125" style="284" customWidth="1"/>
    <col min="12291" max="12291" width="17.42578125" style="284" customWidth="1"/>
    <col min="12292" max="12292" width="7.85546875" style="284" customWidth="1"/>
    <col min="12293" max="12293" width="8.28515625" style="284" customWidth="1"/>
    <col min="12294" max="12294" width="9.42578125" style="284" customWidth="1"/>
    <col min="12295" max="12295" width="13.5703125" style="284" bestFit="1" customWidth="1"/>
    <col min="12296" max="12543" width="9.140625" style="284"/>
    <col min="12544" max="12544" width="6.140625" style="284" customWidth="1"/>
    <col min="12545" max="12545" width="28.28515625" style="284" customWidth="1"/>
    <col min="12546" max="12546" width="6.5703125" style="284" customWidth="1"/>
    <col min="12547" max="12547" width="17.42578125" style="284" customWidth="1"/>
    <col min="12548" max="12548" width="7.85546875" style="284" customWidth="1"/>
    <col min="12549" max="12549" width="8.28515625" style="284" customWidth="1"/>
    <col min="12550" max="12550" width="9.42578125" style="284" customWidth="1"/>
    <col min="12551" max="12551" width="13.5703125" style="284" bestFit="1" customWidth="1"/>
    <col min="12552" max="12799" width="9.140625" style="284"/>
    <col min="12800" max="12800" width="6.140625" style="284" customWidth="1"/>
    <col min="12801" max="12801" width="28.28515625" style="284" customWidth="1"/>
    <col min="12802" max="12802" width="6.5703125" style="284" customWidth="1"/>
    <col min="12803" max="12803" width="17.42578125" style="284" customWidth="1"/>
    <col min="12804" max="12804" width="7.85546875" style="284" customWidth="1"/>
    <col min="12805" max="12805" width="8.28515625" style="284" customWidth="1"/>
    <col min="12806" max="12806" width="9.42578125" style="284" customWidth="1"/>
    <col min="12807" max="12807" width="13.5703125" style="284" bestFit="1" customWidth="1"/>
    <col min="12808" max="13055" width="9.140625" style="284"/>
    <col min="13056" max="13056" width="6.140625" style="284" customWidth="1"/>
    <col min="13057" max="13057" width="28.28515625" style="284" customWidth="1"/>
    <col min="13058" max="13058" width="6.5703125" style="284" customWidth="1"/>
    <col min="13059" max="13059" width="17.42578125" style="284" customWidth="1"/>
    <col min="13060" max="13060" width="7.85546875" style="284" customWidth="1"/>
    <col min="13061" max="13061" width="8.28515625" style="284" customWidth="1"/>
    <col min="13062" max="13062" width="9.42578125" style="284" customWidth="1"/>
    <col min="13063" max="13063" width="13.5703125" style="284" bestFit="1" customWidth="1"/>
    <col min="13064" max="13311" width="9.140625" style="284"/>
    <col min="13312" max="13312" width="6.140625" style="284" customWidth="1"/>
    <col min="13313" max="13313" width="28.28515625" style="284" customWidth="1"/>
    <col min="13314" max="13314" width="6.5703125" style="284" customWidth="1"/>
    <col min="13315" max="13315" width="17.42578125" style="284" customWidth="1"/>
    <col min="13316" max="13316" width="7.85546875" style="284" customWidth="1"/>
    <col min="13317" max="13317" width="8.28515625" style="284" customWidth="1"/>
    <col min="13318" max="13318" width="9.42578125" style="284" customWidth="1"/>
    <col min="13319" max="13319" width="13.5703125" style="284" bestFit="1" customWidth="1"/>
    <col min="13320" max="13567" width="9.140625" style="284"/>
    <col min="13568" max="13568" width="6.140625" style="284" customWidth="1"/>
    <col min="13569" max="13569" width="28.28515625" style="284" customWidth="1"/>
    <col min="13570" max="13570" width="6.5703125" style="284" customWidth="1"/>
    <col min="13571" max="13571" width="17.42578125" style="284" customWidth="1"/>
    <col min="13572" max="13572" width="7.85546875" style="284" customWidth="1"/>
    <col min="13573" max="13573" width="8.28515625" style="284" customWidth="1"/>
    <col min="13574" max="13574" width="9.42578125" style="284" customWidth="1"/>
    <col min="13575" max="13575" width="13.5703125" style="284" bestFit="1" customWidth="1"/>
    <col min="13576" max="13823" width="9.140625" style="284"/>
    <col min="13824" max="13824" width="6.140625" style="284" customWidth="1"/>
    <col min="13825" max="13825" width="28.28515625" style="284" customWidth="1"/>
    <col min="13826" max="13826" width="6.5703125" style="284" customWidth="1"/>
    <col min="13827" max="13827" width="17.42578125" style="284" customWidth="1"/>
    <col min="13828" max="13828" width="7.85546875" style="284" customWidth="1"/>
    <col min="13829" max="13829" width="8.28515625" style="284" customWidth="1"/>
    <col min="13830" max="13830" width="9.42578125" style="284" customWidth="1"/>
    <col min="13831" max="13831" width="13.5703125" style="284" bestFit="1" customWidth="1"/>
    <col min="13832" max="14079" width="9.140625" style="284"/>
    <col min="14080" max="14080" width="6.140625" style="284" customWidth="1"/>
    <col min="14081" max="14081" width="28.28515625" style="284" customWidth="1"/>
    <col min="14082" max="14082" width="6.5703125" style="284" customWidth="1"/>
    <col min="14083" max="14083" width="17.42578125" style="284" customWidth="1"/>
    <col min="14084" max="14084" width="7.85546875" style="284" customWidth="1"/>
    <col min="14085" max="14085" width="8.28515625" style="284" customWidth="1"/>
    <col min="14086" max="14086" width="9.42578125" style="284" customWidth="1"/>
    <col min="14087" max="14087" width="13.5703125" style="284" bestFit="1" customWidth="1"/>
    <col min="14088" max="14335" width="9.140625" style="284"/>
    <col min="14336" max="14336" width="6.140625" style="284" customWidth="1"/>
    <col min="14337" max="14337" width="28.28515625" style="284" customWidth="1"/>
    <col min="14338" max="14338" width="6.5703125" style="284" customWidth="1"/>
    <col min="14339" max="14339" width="17.42578125" style="284" customWidth="1"/>
    <col min="14340" max="14340" width="7.85546875" style="284" customWidth="1"/>
    <col min="14341" max="14341" width="8.28515625" style="284" customWidth="1"/>
    <col min="14342" max="14342" width="9.42578125" style="284" customWidth="1"/>
    <col min="14343" max="14343" width="13.5703125" style="284" bestFit="1" customWidth="1"/>
    <col min="14344" max="14591" width="9.140625" style="284"/>
    <col min="14592" max="14592" width="6.140625" style="284" customWidth="1"/>
    <col min="14593" max="14593" width="28.28515625" style="284" customWidth="1"/>
    <col min="14594" max="14594" width="6.5703125" style="284" customWidth="1"/>
    <col min="14595" max="14595" width="17.42578125" style="284" customWidth="1"/>
    <col min="14596" max="14596" width="7.85546875" style="284" customWidth="1"/>
    <col min="14597" max="14597" width="8.28515625" style="284" customWidth="1"/>
    <col min="14598" max="14598" width="9.42578125" style="284" customWidth="1"/>
    <col min="14599" max="14599" width="13.5703125" style="284" bestFit="1" customWidth="1"/>
    <col min="14600" max="14847" width="9.140625" style="284"/>
    <col min="14848" max="14848" width="6.140625" style="284" customWidth="1"/>
    <col min="14849" max="14849" width="28.28515625" style="284" customWidth="1"/>
    <col min="14850" max="14850" width="6.5703125" style="284" customWidth="1"/>
    <col min="14851" max="14851" width="17.42578125" style="284" customWidth="1"/>
    <col min="14852" max="14852" width="7.85546875" style="284" customWidth="1"/>
    <col min="14853" max="14853" width="8.28515625" style="284" customWidth="1"/>
    <col min="14854" max="14854" width="9.42578125" style="284" customWidth="1"/>
    <col min="14855" max="14855" width="13.5703125" style="284" bestFit="1" customWidth="1"/>
    <col min="14856" max="15103" width="9.140625" style="284"/>
    <col min="15104" max="15104" width="6.140625" style="284" customWidth="1"/>
    <col min="15105" max="15105" width="28.28515625" style="284" customWidth="1"/>
    <col min="15106" max="15106" width="6.5703125" style="284" customWidth="1"/>
    <col min="15107" max="15107" width="17.42578125" style="284" customWidth="1"/>
    <col min="15108" max="15108" width="7.85546875" style="284" customWidth="1"/>
    <col min="15109" max="15109" width="8.28515625" style="284" customWidth="1"/>
    <col min="15110" max="15110" width="9.42578125" style="284" customWidth="1"/>
    <col min="15111" max="15111" width="13.5703125" style="284" bestFit="1" customWidth="1"/>
    <col min="15112" max="15359" width="9.140625" style="284"/>
    <col min="15360" max="15360" width="6.140625" style="284" customWidth="1"/>
    <col min="15361" max="15361" width="28.28515625" style="284" customWidth="1"/>
    <col min="15362" max="15362" width="6.5703125" style="284" customWidth="1"/>
    <col min="15363" max="15363" width="17.42578125" style="284" customWidth="1"/>
    <col min="15364" max="15364" width="7.85546875" style="284" customWidth="1"/>
    <col min="15365" max="15365" width="8.28515625" style="284" customWidth="1"/>
    <col min="15366" max="15366" width="9.42578125" style="284" customWidth="1"/>
    <col min="15367" max="15367" width="13.5703125" style="284" bestFit="1" customWidth="1"/>
    <col min="15368" max="15615" width="9.140625" style="284"/>
    <col min="15616" max="15616" width="6.140625" style="284" customWidth="1"/>
    <col min="15617" max="15617" width="28.28515625" style="284" customWidth="1"/>
    <col min="15618" max="15618" width="6.5703125" style="284" customWidth="1"/>
    <col min="15619" max="15619" width="17.42578125" style="284" customWidth="1"/>
    <col min="15620" max="15620" width="7.85546875" style="284" customWidth="1"/>
    <col min="15621" max="15621" width="8.28515625" style="284" customWidth="1"/>
    <col min="15622" max="15622" width="9.42578125" style="284" customWidth="1"/>
    <col min="15623" max="15623" width="13.5703125" style="284" bestFit="1" customWidth="1"/>
    <col min="15624" max="15871" width="9.140625" style="284"/>
    <col min="15872" max="15872" width="6.140625" style="284" customWidth="1"/>
    <col min="15873" max="15873" width="28.28515625" style="284" customWidth="1"/>
    <col min="15874" max="15874" width="6.5703125" style="284" customWidth="1"/>
    <col min="15875" max="15875" width="17.42578125" style="284" customWidth="1"/>
    <col min="15876" max="15876" width="7.85546875" style="284" customWidth="1"/>
    <col min="15877" max="15877" width="8.28515625" style="284" customWidth="1"/>
    <col min="15878" max="15878" width="9.42578125" style="284" customWidth="1"/>
    <col min="15879" max="15879" width="13.5703125" style="284" bestFit="1" customWidth="1"/>
    <col min="15880" max="16127" width="9.140625" style="284"/>
    <col min="16128" max="16128" width="6.140625" style="284" customWidth="1"/>
    <col min="16129" max="16129" width="28.28515625" style="284" customWidth="1"/>
    <col min="16130" max="16130" width="6.5703125" style="284" customWidth="1"/>
    <col min="16131" max="16131" width="17.42578125" style="284" customWidth="1"/>
    <col min="16132" max="16132" width="7.85546875" style="284" customWidth="1"/>
    <col min="16133" max="16133" width="8.28515625" style="284" customWidth="1"/>
    <col min="16134" max="16134" width="9.42578125" style="284" customWidth="1"/>
    <col min="16135" max="16135" width="13.5703125" style="284" bestFit="1" customWidth="1"/>
    <col min="16136" max="16384" width="9.140625" style="284"/>
  </cols>
  <sheetData>
    <row r="1" spans="1:7" s="283" customFormat="1">
      <c r="A1" s="288" t="s">
        <v>628</v>
      </c>
      <c r="B1" s="478" t="s">
        <v>477</v>
      </c>
      <c r="C1" s="479"/>
      <c r="D1" s="479"/>
      <c r="E1" s="479"/>
      <c r="F1" s="289" t="s">
        <v>629</v>
      </c>
      <c r="G1" s="206" t="s">
        <v>479</v>
      </c>
    </row>
    <row r="2" spans="1:7">
      <c r="A2" s="290"/>
      <c r="D2" s="293"/>
      <c r="E2" s="293"/>
      <c r="F2" s="294"/>
    </row>
    <row r="3" spans="1:7">
      <c r="A3" s="295"/>
      <c r="B3" s="291" t="s">
        <v>504</v>
      </c>
      <c r="E3" s="296"/>
      <c r="F3" s="294"/>
    </row>
    <row r="4" spans="1:7">
      <c r="A4" s="295"/>
      <c r="E4" s="296"/>
      <c r="F4" s="294"/>
    </row>
    <row r="5" spans="1:7">
      <c r="A5" s="295"/>
      <c r="B5" s="291" t="s">
        <v>480</v>
      </c>
      <c r="E5" s="296"/>
      <c r="F5" s="294"/>
    </row>
    <row r="6" spans="1:7">
      <c r="A6" s="295"/>
      <c r="E6" s="296"/>
      <c r="F6" s="294"/>
    </row>
    <row r="7" spans="1:7">
      <c r="A7" s="295"/>
      <c r="B7" s="291" t="s">
        <v>630</v>
      </c>
      <c r="E7" s="296"/>
      <c r="F7" s="294"/>
    </row>
    <row r="8" spans="1:7">
      <c r="A8" s="295"/>
      <c r="E8" s="296"/>
      <c r="F8" s="294"/>
    </row>
    <row r="9" spans="1:7" s="285" customFormat="1">
      <c r="A9" s="297" t="s">
        <v>631</v>
      </c>
      <c r="B9" s="298" t="s">
        <v>1953</v>
      </c>
      <c r="C9" s="299"/>
      <c r="D9" s="300"/>
      <c r="E9" s="300"/>
      <c r="F9" s="301" t="s">
        <v>18</v>
      </c>
      <c r="G9" s="208" t="s">
        <v>632</v>
      </c>
    </row>
    <row r="10" spans="1:7" s="285" customFormat="1">
      <c r="A10" s="297"/>
      <c r="B10" s="302"/>
      <c r="C10" s="299"/>
      <c r="D10" s="300"/>
      <c r="E10" s="300"/>
      <c r="F10" s="301"/>
      <c r="G10" s="208"/>
    </row>
    <row r="11" spans="1:7" s="285" customFormat="1">
      <c r="A11" s="297"/>
      <c r="B11" s="298"/>
      <c r="C11" s="299"/>
      <c r="D11" s="300"/>
      <c r="E11" s="300"/>
      <c r="F11" s="301"/>
      <c r="G11" s="209"/>
    </row>
    <row r="12" spans="1:7" s="285" customFormat="1">
      <c r="A12" s="297"/>
      <c r="B12" s="298"/>
      <c r="C12" s="299"/>
      <c r="D12" s="300"/>
      <c r="E12" s="300"/>
      <c r="F12" s="301"/>
      <c r="G12" s="209"/>
    </row>
    <row r="13" spans="1:7" s="285" customFormat="1">
      <c r="A13" s="297"/>
      <c r="B13" s="298" t="s">
        <v>633</v>
      </c>
      <c r="C13" s="299"/>
      <c r="D13" s="300"/>
      <c r="E13" s="300"/>
      <c r="F13" s="301"/>
      <c r="G13" s="209"/>
    </row>
    <row r="14" spans="1:7" s="285" customFormat="1">
      <c r="A14" s="297"/>
      <c r="B14" s="302"/>
      <c r="C14" s="299"/>
      <c r="D14" s="300"/>
      <c r="E14" s="300"/>
      <c r="F14" s="301"/>
      <c r="G14" s="209"/>
    </row>
    <row r="15" spans="1:7" s="285" customFormat="1">
      <c r="A15" s="297"/>
      <c r="B15" s="303"/>
      <c r="C15" s="299"/>
      <c r="D15" s="300"/>
      <c r="E15" s="300"/>
      <c r="F15" s="301"/>
      <c r="G15" s="209"/>
    </row>
    <row r="16" spans="1:7" s="285" customFormat="1">
      <c r="A16" s="297"/>
      <c r="B16" s="298"/>
      <c r="C16" s="299"/>
      <c r="D16" s="300"/>
      <c r="E16" s="300"/>
      <c r="F16" s="301"/>
      <c r="G16" s="209"/>
    </row>
    <row r="17" spans="1:7" s="285" customFormat="1">
      <c r="A17" s="297"/>
      <c r="B17" s="298" t="s">
        <v>634</v>
      </c>
      <c r="C17" s="299"/>
      <c r="D17" s="300"/>
      <c r="E17" s="300"/>
      <c r="F17" s="301"/>
      <c r="G17" s="209"/>
    </row>
    <row r="18" spans="1:7" s="285" customFormat="1">
      <c r="A18" s="297"/>
      <c r="B18" s="298"/>
      <c r="C18" s="299"/>
      <c r="D18" s="300"/>
      <c r="E18" s="300"/>
      <c r="F18" s="301"/>
      <c r="G18" s="209"/>
    </row>
    <row r="19" spans="1:7" s="285" customFormat="1">
      <c r="A19" s="297"/>
      <c r="B19" s="298"/>
      <c r="C19" s="299"/>
      <c r="D19" s="300"/>
      <c r="E19" s="300"/>
      <c r="F19" s="301"/>
      <c r="G19" s="209"/>
    </row>
    <row r="20" spans="1:7" s="285" customFormat="1">
      <c r="A20" s="297"/>
      <c r="B20" s="298"/>
      <c r="C20" s="299"/>
      <c r="D20" s="300"/>
      <c r="E20" s="300"/>
      <c r="F20" s="301"/>
      <c r="G20" s="209"/>
    </row>
    <row r="21" spans="1:7" s="285" customFormat="1">
      <c r="A21" s="297"/>
      <c r="B21" s="298" t="s">
        <v>635</v>
      </c>
      <c r="C21" s="299"/>
      <c r="D21" s="300"/>
      <c r="E21" s="300"/>
      <c r="F21" s="301"/>
      <c r="G21" s="209"/>
    </row>
    <row r="22" spans="1:7" s="285" customFormat="1">
      <c r="A22" s="297"/>
      <c r="B22" s="298"/>
      <c r="C22" s="299"/>
      <c r="D22" s="300"/>
      <c r="E22" s="300"/>
      <c r="F22" s="301"/>
      <c r="G22" s="209"/>
    </row>
    <row r="23" spans="1:7" s="285" customFormat="1">
      <c r="A23" s="297"/>
      <c r="B23" s="302"/>
      <c r="C23" s="299"/>
      <c r="D23" s="300"/>
      <c r="E23" s="300"/>
      <c r="F23" s="301"/>
      <c r="G23" s="209"/>
    </row>
    <row r="24" spans="1:7" s="285" customFormat="1">
      <c r="A24" s="297"/>
      <c r="B24" s="298"/>
      <c r="C24" s="299"/>
      <c r="D24" s="300"/>
      <c r="E24" s="300"/>
      <c r="F24" s="301"/>
      <c r="G24" s="209"/>
    </row>
    <row r="25" spans="1:7" s="285" customFormat="1">
      <c r="A25" s="297"/>
      <c r="B25" s="298"/>
      <c r="C25" s="299"/>
      <c r="D25" s="300"/>
      <c r="E25" s="300"/>
      <c r="F25" s="301"/>
      <c r="G25" s="209"/>
    </row>
    <row r="26" spans="1:7" s="285" customFormat="1">
      <c r="A26" s="297"/>
      <c r="B26" s="298" t="s">
        <v>636</v>
      </c>
      <c r="C26" s="299"/>
      <c r="D26" s="300"/>
      <c r="E26" s="300"/>
      <c r="F26" s="301"/>
      <c r="G26" s="209"/>
    </row>
    <row r="27" spans="1:7" s="285" customFormat="1">
      <c r="A27" s="297"/>
      <c r="B27" s="298" t="s">
        <v>637</v>
      </c>
      <c r="C27" s="299"/>
      <c r="D27" s="300"/>
      <c r="E27" s="300"/>
      <c r="F27" s="301"/>
      <c r="G27" s="209"/>
    </row>
    <row r="28" spans="1:7" s="285" customFormat="1">
      <c r="A28" s="297"/>
      <c r="B28" s="298" t="s">
        <v>638</v>
      </c>
      <c r="C28" s="299"/>
      <c r="D28" s="300"/>
      <c r="E28" s="300"/>
      <c r="F28" s="301"/>
      <c r="G28" s="209"/>
    </row>
    <row r="29" spans="1:7" s="286" customFormat="1">
      <c r="A29" s="304"/>
      <c r="B29" s="305"/>
      <c r="C29" s="306"/>
      <c r="D29" s="307"/>
      <c r="E29" s="307"/>
      <c r="F29" s="308"/>
      <c r="G29" s="209"/>
    </row>
    <row r="30" spans="1:7" s="286" customFormat="1">
      <c r="A30" s="304"/>
      <c r="B30" s="309" t="s">
        <v>639</v>
      </c>
      <c r="C30" s="310"/>
      <c r="D30" s="307"/>
      <c r="E30" s="307"/>
      <c r="F30" s="308"/>
      <c r="G30" s="209"/>
    </row>
    <row r="31" spans="1:7" s="286" customFormat="1">
      <c r="A31" s="304"/>
      <c r="B31" s="309" t="s">
        <v>640</v>
      </c>
      <c r="C31" s="310"/>
      <c r="D31" s="307"/>
      <c r="E31" s="307"/>
      <c r="F31" s="308"/>
      <c r="G31" s="209"/>
    </row>
    <row r="32" spans="1:7" s="286" customFormat="1">
      <c r="A32" s="304"/>
      <c r="B32" s="309" t="s">
        <v>641</v>
      </c>
      <c r="C32" s="310"/>
      <c r="D32" s="307"/>
      <c r="E32" s="307"/>
      <c r="F32" s="308"/>
      <c r="G32" s="209"/>
    </row>
    <row r="33" spans="1:7" s="286" customFormat="1">
      <c r="A33" s="304"/>
      <c r="B33" s="305"/>
      <c r="C33" s="306"/>
      <c r="D33" s="307"/>
      <c r="E33" s="307"/>
      <c r="F33" s="308"/>
      <c r="G33" s="209"/>
    </row>
    <row r="34" spans="1:7" s="286" customFormat="1">
      <c r="A34" s="304"/>
      <c r="B34" s="305"/>
      <c r="C34" s="306"/>
      <c r="D34" s="307"/>
      <c r="E34" s="307"/>
      <c r="F34" s="308"/>
      <c r="G34" s="209"/>
    </row>
    <row r="35" spans="1:7" s="286" customFormat="1">
      <c r="A35" s="304"/>
      <c r="B35" s="305"/>
      <c r="C35" s="306"/>
      <c r="D35" s="307"/>
      <c r="E35" s="307"/>
      <c r="F35" s="308"/>
      <c r="G35" s="209"/>
    </row>
    <row r="36" spans="1:7" s="286" customFormat="1">
      <c r="A36" s="304"/>
      <c r="B36" s="305"/>
      <c r="C36" s="306"/>
      <c r="D36" s="307"/>
      <c r="E36" s="307"/>
      <c r="F36" s="308"/>
      <c r="G36" s="209"/>
    </row>
    <row r="37" spans="1:7" s="286" customFormat="1">
      <c r="A37" s="304"/>
      <c r="B37" s="305"/>
      <c r="C37" s="306"/>
      <c r="D37" s="307"/>
      <c r="E37" s="307"/>
      <c r="F37" s="308"/>
      <c r="G37" s="209"/>
    </row>
    <row r="38" spans="1:7" s="286" customFormat="1">
      <c r="A38" s="304"/>
      <c r="B38" s="305"/>
      <c r="C38" s="306"/>
      <c r="D38" s="307"/>
      <c r="E38" s="307"/>
      <c r="F38" s="308"/>
      <c r="G38" s="209"/>
    </row>
    <row r="39" spans="1:7" s="286" customFormat="1">
      <c r="A39" s="304"/>
      <c r="B39" s="305"/>
      <c r="C39" s="306"/>
      <c r="D39" s="307"/>
      <c r="E39" s="307"/>
      <c r="F39" s="308"/>
      <c r="G39" s="209"/>
    </row>
    <row r="40" spans="1:7" s="286" customFormat="1">
      <c r="A40" s="304"/>
      <c r="B40" s="305"/>
      <c r="C40" s="306"/>
      <c r="D40" s="307"/>
      <c r="E40" s="307"/>
      <c r="F40" s="308"/>
      <c r="G40" s="209"/>
    </row>
    <row r="41" spans="1:7" s="286" customFormat="1">
      <c r="A41" s="304"/>
      <c r="B41" s="305"/>
      <c r="C41" s="306"/>
      <c r="D41" s="307"/>
      <c r="E41" s="307"/>
      <c r="F41" s="308"/>
      <c r="G41" s="209"/>
    </row>
    <row r="42" spans="1:7" s="286" customFormat="1">
      <c r="A42" s="304"/>
      <c r="B42" s="305"/>
      <c r="C42" s="306"/>
      <c r="D42" s="307"/>
      <c r="E42" s="307"/>
      <c r="F42" s="308"/>
      <c r="G42" s="209"/>
    </row>
    <row r="43" spans="1:7" s="286" customFormat="1">
      <c r="A43" s="304"/>
      <c r="B43" s="305"/>
      <c r="C43" s="306"/>
      <c r="D43" s="307"/>
      <c r="E43" s="307"/>
      <c r="F43" s="308"/>
      <c r="G43" s="209"/>
    </row>
    <row r="44" spans="1:7" s="286" customFormat="1">
      <c r="A44" s="304"/>
      <c r="B44" s="305"/>
      <c r="C44" s="306"/>
      <c r="D44" s="307"/>
      <c r="E44" s="307"/>
      <c r="F44" s="308"/>
      <c r="G44" s="209"/>
    </row>
    <row r="45" spans="1:7" s="286" customFormat="1">
      <c r="A45" s="304"/>
      <c r="B45" s="305"/>
      <c r="C45" s="306"/>
      <c r="D45" s="307"/>
      <c r="E45" s="307"/>
      <c r="F45" s="308"/>
      <c r="G45" s="209"/>
    </row>
    <row r="46" spans="1:7" s="286" customFormat="1">
      <c r="A46" s="304"/>
      <c r="B46" s="305"/>
      <c r="C46" s="306"/>
      <c r="D46" s="307"/>
      <c r="E46" s="307"/>
      <c r="F46" s="308"/>
      <c r="G46" s="209"/>
    </row>
    <row r="47" spans="1:7" s="286" customFormat="1">
      <c r="A47" s="304"/>
      <c r="B47" s="305"/>
      <c r="C47" s="306"/>
      <c r="D47" s="307"/>
      <c r="E47" s="307"/>
      <c r="F47" s="308"/>
      <c r="G47" s="209"/>
    </row>
    <row r="48" spans="1:7" s="286" customFormat="1">
      <c r="A48" s="304"/>
      <c r="B48" s="305"/>
      <c r="C48" s="306"/>
      <c r="D48" s="307"/>
      <c r="E48" s="307"/>
      <c r="F48" s="308"/>
      <c r="G48" s="209"/>
    </row>
    <row r="49" spans="1:7" s="286" customFormat="1">
      <c r="A49" s="304"/>
      <c r="B49" s="305"/>
      <c r="C49" s="306"/>
      <c r="D49" s="307"/>
      <c r="E49" s="307"/>
      <c r="F49" s="308"/>
      <c r="G49" s="209"/>
    </row>
    <row r="50" spans="1:7" s="286" customFormat="1">
      <c r="A50" s="304"/>
      <c r="B50" s="305"/>
      <c r="C50" s="306"/>
      <c r="D50" s="307"/>
      <c r="E50" s="307"/>
      <c r="F50" s="308"/>
      <c r="G50" s="209"/>
    </row>
    <row r="51" spans="1:7" s="286" customFormat="1">
      <c r="A51" s="304"/>
      <c r="B51" s="305"/>
      <c r="C51" s="306"/>
      <c r="D51" s="307"/>
      <c r="E51" s="307"/>
      <c r="F51" s="308"/>
      <c r="G51" s="209"/>
    </row>
    <row r="52" spans="1:7" s="286" customFormat="1">
      <c r="A52" s="304"/>
      <c r="B52" s="305"/>
      <c r="C52" s="306"/>
      <c r="D52" s="307"/>
      <c r="E52" s="307"/>
      <c r="F52" s="308"/>
      <c r="G52" s="209"/>
    </row>
    <row r="53" spans="1:7" s="286" customFormat="1">
      <c r="A53" s="304"/>
      <c r="B53" s="305"/>
      <c r="C53" s="306"/>
      <c r="D53" s="307"/>
      <c r="E53" s="307"/>
      <c r="F53" s="308"/>
      <c r="G53" s="209"/>
    </row>
    <row r="54" spans="1:7" s="286" customFormat="1">
      <c r="A54" s="304"/>
      <c r="B54" s="305"/>
      <c r="C54" s="306"/>
      <c r="D54" s="307"/>
      <c r="E54" s="307"/>
      <c r="F54" s="308"/>
      <c r="G54" s="209"/>
    </row>
    <row r="55" spans="1:7" s="286" customFormat="1">
      <c r="A55" s="304"/>
      <c r="B55" s="305"/>
      <c r="C55" s="306"/>
      <c r="D55" s="307"/>
      <c r="E55" s="307"/>
      <c r="F55" s="308"/>
      <c r="G55" s="209"/>
    </row>
    <row r="56" spans="1:7" s="286" customFormat="1">
      <c r="A56" s="304"/>
      <c r="B56" s="305"/>
      <c r="C56" s="306"/>
      <c r="D56" s="307"/>
      <c r="E56" s="307"/>
      <c r="F56" s="308"/>
      <c r="G56" s="209"/>
    </row>
    <row r="57" spans="1:7" s="286" customFormat="1">
      <c r="A57" s="304"/>
      <c r="B57" s="305"/>
      <c r="C57" s="306"/>
      <c r="D57" s="307"/>
      <c r="E57" s="307"/>
      <c r="F57" s="308"/>
      <c r="G57" s="209"/>
    </row>
    <row r="58" spans="1:7" s="286" customFormat="1">
      <c r="A58" s="311"/>
      <c r="B58" s="312"/>
      <c r="C58" s="312"/>
      <c r="D58" s="313"/>
      <c r="E58" s="313"/>
      <c r="F58" s="311"/>
      <c r="G58" s="210"/>
    </row>
    <row r="59" spans="1:7" s="286" customFormat="1">
      <c r="A59" s="314"/>
      <c r="B59" s="306"/>
      <c r="C59" s="306"/>
      <c r="D59" s="315"/>
      <c r="E59" s="316" t="s">
        <v>642</v>
      </c>
      <c r="F59" s="314"/>
      <c r="G59" s="211">
        <f>SUM(G2:G57)</f>
        <v>0</v>
      </c>
    </row>
    <row r="60" spans="1:7" s="286" customFormat="1">
      <c r="A60" s="304"/>
      <c r="B60" s="305"/>
      <c r="C60" s="306"/>
      <c r="D60" s="307"/>
      <c r="E60" s="307"/>
      <c r="F60" s="308"/>
      <c r="G60" s="209"/>
    </row>
    <row r="61" spans="1:7" s="286" customFormat="1">
      <c r="A61" s="304" t="s">
        <v>643</v>
      </c>
      <c r="B61" s="291" t="s">
        <v>644</v>
      </c>
      <c r="C61" s="292"/>
      <c r="D61" s="296"/>
      <c r="E61" s="307"/>
      <c r="F61" s="308" t="s">
        <v>18</v>
      </c>
      <c r="G61" s="208"/>
    </row>
    <row r="62" spans="1:7" s="286" customFormat="1">
      <c r="A62" s="304"/>
      <c r="B62" s="305"/>
      <c r="C62" s="306"/>
      <c r="D62" s="307"/>
      <c r="E62" s="307"/>
      <c r="F62" s="308"/>
      <c r="G62" s="209"/>
    </row>
    <row r="63" spans="1:7" s="285" customFormat="1">
      <c r="A63" s="297"/>
      <c r="B63" s="298" t="s">
        <v>1928</v>
      </c>
      <c r="C63" s="299"/>
      <c r="D63" s="300"/>
      <c r="E63" s="300"/>
      <c r="F63" s="301"/>
      <c r="G63" s="209"/>
    </row>
    <row r="64" spans="1:7" s="285" customFormat="1">
      <c r="A64" s="297"/>
      <c r="B64" s="298"/>
      <c r="C64" s="299"/>
      <c r="D64" s="300"/>
      <c r="E64" s="300"/>
      <c r="F64" s="301"/>
      <c r="G64" s="209"/>
    </row>
    <row r="65" spans="1:7" s="286" customFormat="1">
      <c r="A65" s="304"/>
      <c r="B65" s="305" t="s">
        <v>645</v>
      </c>
      <c r="C65" s="306"/>
      <c r="D65" s="307"/>
      <c r="E65" s="307"/>
      <c r="F65" s="308"/>
      <c r="G65" s="209"/>
    </row>
    <row r="66" spans="1:7" s="286" customFormat="1">
      <c r="A66" s="304"/>
      <c r="B66" s="305" t="s">
        <v>646</v>
      </c>
      <c r="C66" s="306"/>
      <c r="D66" s="307"/>
      <c r="E66" s="307"/>
      <c r="F66" s="308"/>
      <c r="G66" s="209"/>
    </row>
    <row r="67" spans="1:7" s="286" customFormat="1">
      <c r="A67" s="304"/>
      <c r="B67" s="305" t="s">
        <v>647</v>
      </c>
      <c r="C67" s="306"/>
      <c r="D67" s="307"/>
      <c r="E67" s="307"/>
      <c r="F67" s="308"/>
      <c r="G67" s="209"/>
    </row>
    <row r="68" spans="1:7" s="286" customFormat="1">
      <c r="A68" s="304"/>
      <c r="B68" s="305"/>
      <c r="C68" s="306"/>
      <c r="D68" s="307"/>
      <c r="E68" s="307"/>
      <c r="F68" s="308"/>
      <c r="G68" s="209"/>
    </row>
    <row r="69" spans="1:7" s="286" customFormat="1">
      <c r="A69" s="304"/>
      <c r="B69" s="305" t="s">
        <v>648</v>
      </c>
      <c r="C69" s="306"/>
      <c r="D69" s="307"/>
      <c r="E69" s="307"/>
      <c r="F69" s="308"/>
      <c r="G69" s="209"/>
    </row>
    <row r="70" spans="1:7" s="286" customFormat="1">
      <c r="A70" s="304"/>
      <c r="B70" s="305" t="s">
        <v>649</v>
      </c>
      <c r="C70" s="306"/>
      <c r="D70" s="307"/>
      <c r="E70" s="307"/>
      <c r="F70" s="308"/>
      <c r="G70" s="209"/>
    </row>
    <row r="71" spans="1:7" s="286" customFormat="1">
      <c r="A71" s="304"/>
      <c r="B71" s="305" t="s">
        <v>650</v>
      </c>
      <c r="C71" s="306"/>
      <c r="D71" s="307"/>
      <c r="E71" s="307"/>
      <c r="F71" s="308"/>
      <c r="G71" s="209"/>
    </row>
    <row r="72" spans="1:7" s="286" customFormat="1">
      <c r="A72" s="304"/>
      <c r="B72" s="305"/>
      <c r="C72" s="306"/>
      <c r="D72" s="307"/>
      <c r="E72" s="307"/>
      <c r="F72" s="308"/>
      <c r="G72" s="209"/>
    </row>
    <row r="73" spans="1:7" s="286" customFormat="1">
      <c r="A73" s="304"/>
      <c r="B73" s="305" t="s">
        <v>651</v>
      </c>
      <c r="C73" s="306"/>
      <c r="D73" s="307"/>
      <c r="E73" s="307"/>
      <c r="F73" s="308"/>
      <c r="G73" s="209"/>
    </row>
    <row r="74" spans="1:7" s="286" customFormat="1">
      <c r="A74" s="304"/>
      <c r="B74" s="305" t="s">
        <v>652</v>
      </c>
      <c r="C74" s="306"/>
      <c r="D74" s="307"/>
      <c r="E74" s="307"/>
      <c r="F74" s="308"/>
      <c r="G74" s="209"/>
    </row>
    <row r="75" spans="1:7" s="286" customFormat="1">
      <c r="A75" s="304"/>
      <c r="B75" s="305" t="s">
        <v>653</v>
      </c>
      <c r="C75" s="306"/>
      <c r="D75" s="307"/>
      <c r="E75" s="307"/>
      <c r="F75" s="308"/>
      <c r="G75" s="209"/>
    </row>
    <row r="76" spans="1:7" s="286" customFormat="1">
      <c r="A76" s="304"/>
      <c r="B76" s="305"/>
      <c r="C76" s="306"/>
      <c r="D76" s="307"/>
      <c r="E76" s="316"/>
      <c r="F76" s="308"/>
      <c r="G76" s="209"/>
    </row>
    <row r="77" spans="1:7">
      <c r="A77" s="317" t="s">
        <v>654</v>
      </c>
      <c r="B77" s="291" t="s">
        <v>655</v>
      </c>
      <c r="E77" s="296"/>
      <c r="F77" s="294"/>
    </row>
    <row r="78" spans="1:7">
      <c r="A78" s="295"/>
      <c r="E78" s="296"/>
      <c r="F78" s="294"/>
    </row>
    <row r="79" spans="1:7" s="286" customFormat="1">
      <c r="A79" s="304"/>
      <c r="B79" s="305" t="s">
        <v>656</v>
      </c>
      <c r="C79" s="306"/>
      <c r="D79" s="307"/>
      <c r="E79" s="307"/>
      <c r="F79" s="308"/>
      <c r="G79" s="209"/>
    </row>
    <row r="80" spans="1:7" s="286" customFormat="1">
      <c r="A80" s="304"/>
      <c r="B80" s="305"/>
      <c r="C80" s="306"/>
      <c r="D80" s="307"/>
      <c r="E80" s="307"/>
      <c r="F80" s="308"/>
      <c r="G80" s="209"/>
    </row>
    <row r="81" spans="1:9" s="285" customFormat="1">
      <c r="A81" s="297"/>
      <c r="B81" s="298" t="s">
        <v>1952</v>
      </c>
      <c r="C81" s="299"/>
      <c r="D81" s="300"/>
      <c r="E81" s="300"/>
      <c r="F81" s="301" t="s">
        <v>18</v>
      </c>
      <c r="G81" s="208" t="s">
        <v>632</v>
      </c>
    </row>
    <row r="82" spans="1:9" s="285" customFormat="1">
      <c r="A82" s="297"/>
      <c r="B82" s="318" t="s">
        <v>1951</v>
      </c>
      <c r="C82" s="299"/>
      <c r="D82" s="300"/>
      <c r="E82" s="300"/>
      <c r="F82" s="301"/>
      <c r="G82" s="209"/>
      <c r="I82" s="287"/>
    </row>
    <row r="83" spans="1:9" s="285" customFormat="1">
      <c r="A83" s="297"/>
      <c r="B83" s="298" t="s">
        <v>657</v>
      </c>
      <c r="C83" s="299"/>
      <c r="D83" s="300"/>
      <c r="E83" s="300"/>
      <c r="F83" s="301"/>
      <c r="G83" s="209"/>
      <c r="I83" s="287"/>
    </row>
    <row r="84" spans="1:9" s="285" customFormat="1">
      <c r="A84" s="297"/>
      <c r="B84" s="298"/>
      <c r="C84" s="300"/>
      <c r="D84" s="319" t="s">
        <v>658</v>
      </c>
      <c r="E84" s="319"/>
      <c r="F84" s="301"/>
      <c r="G84" s="209"/>
      <c r="I84" s="287"/>
    </row>
    <row r="85" spans="1:9" s="285" customFormat="1">
      <c r="A85" s="297"/>
      <c r="B85" s="462" t="s">
        <v>1950</v>
      </c>
      <c r="C85" s="320"/>
      <c r="D85" s="321">
        <v>112</v>
      </c>
      <c r="E85" s="321"/>
      <c r="F85" s="301"/>
      <c r="G85" s="209"/>
      <c r="I85" s="287"/>
    </row>
    <row r="86" spans="1:9" s="285" customFormat="1">
      <c r="A86" s="297"/>
      <c r="B86" s="298"/>
      <c r="C86" s="322" t="s">
        <v>659</v>
      </c>
      <c r="D86" s="323">
        <f>SUM(D85:D85)</f>
        <v>112</v>
      </c>
      <c r="E86" s="324"/>
      <c r="F86" s="301"/>
      <c r="G86" s="209"/>
      <c r="I86" s="287"/>
    </row>
    <row r="87" spans="1:9" s="285" customFormat="1">
      <c r="A87" s="297"/>
      <c r="B87" s="298"/>
      <c r="C87" s="299"/>
      <c r="D87" s="300"/>
      <c r="E87" s="321"/>
      <c r="F87" s="301"/>
      <c r="G87" s="209"/>
      <c r="I87" s="287"/>
    </row>
    <row r="88" spans="1:9" s="285" customFormat="1">
      <c r="A88" s="304"/>
      <c r="B88" s="305" t="s">
        <v>660</v>
      </c>
      <c r="C88" s="306"/>
      <c r="D88" s="307"/>
      <c r="E88" s="307"/>
      <c r="F88" s="308"/>
      <c r="G88" s="209"/>
    </row>
    <row r="89" spans="1:9" s="285" customFormat="1">
      <c r="A89" s="304"/>
      <c r="B89" s="305" t="s">
        <v>661</v>
      </c>
      <c r="C89" s="306"/>
      <c r="D89" s="307"/>
      <c r="E89" s="307"/>
      <c r="F89" s="308"/>
      <c r="G89" s="209"/>
    </row>
    <row r="90" spans="1:9" s="286" customFormat="1">
      <c r="A90" s="304"/>
      <c r="B90" s="305" t="s">
        <v>662</v>
      </c>
      <c r="C90" s="306"/>
      <c r="D90" s="307"/>
      <c r="E90" s="307"/>
      <c r="F90" s="308"/>
      <c r="G90" s="209"/>
    </row>
    <row r="91" spans="1:9" s="286" customFormat="1">
      <c r="A91" s="304"/>
      <c r="B91" s="309" t="s">
        <v>663</v>
      </c>
      <c r="C91" s="310"/>
      <c r="D91" s="307"/>
      <c r="E91" s="307"/>
      <c r="F91" s="308"/>
      <c r="G91" s="209"/>
    </row>
    <row r="92" spans="1:9" s="286" customFormat="1">
      <c r="A92" s="304"/>
      <c r="B92" s="309" t="s">
        <v>664</v>
      </c>
      <c r="C92" s="310"/>
      <c r="D92" s="307"/>
      <c r="E92" s="307"/>
      <c r="F92" s="308"/>
      <c r="G92" s="209"/>
    </row>
    <row r="93" spans="1:9" s="286" customFormat="1">
      <c r="A93" s="304"/>
      <c r="B93" s="309" t="s">
        <v>665</v>
      </c>
      <c r="C93" s="310"/>
      <c r="D93" s="307"/>
      <c r="E93" s="307"/>
      <c r="F93" s="308"/>
      <c r="G93" s="209"/>
    </row>
    <row r="94" spans="1:9" s="286" customFormat="1">
      <c r="A94" s="304"/>
      <c r="B94" s="309" t="s">
        <v>666</v>
      </c>
      <c r="C94" s="310"/>
      <c r="D94" s="307"/>
      <c r="E94" s="307"/>
      <c r="F94" s="308"/>
      <c r="G94" s="209"/>
    </row>
    <row r="95" spans="1:9" s="286" customFormat="1">
      <c r="A95" s="304"/>
      <c r="B95" s="309" t="s">
        <v>667</v>
      </c>
      <c r="C95" s="310"/>
      <c r="D95" s="307"/>
      <c r="E95" s="307"/>
      <c r="F95" s="308"/>
      <c r="G95" s="209"/>
    </row>
    <row r="96" spans="1:9" s="286" customFormat="1">
      <c r="A96" s="304"/>
      <c r="B96" s="309" t="s">
        <v>668</v>
      </c>
      <c r="C96" s="310"/>
      <c r="D96" s="307"/>
      <c r="E96" s="307"/>
      <c r="F96" s="308"/>
      <c r="G96" s="209"/>
    </row>
    <row r="97" spans="1:7" s="286" customFormat="1">
      <c r="A97" s="304"/>
      <c r="B97" s="309"/>
      <c r="C97" s="310"/>
      <c r="D97" s="307"/>
      <c r="E97" s="307"/>
      <c r="F97" s="308"/>
      <c r="G97" s="209"/>
    </row>
    <row r="98" spans="1:7" s="286" customFormat="1">
      <c r="A98" s="304"/>
      <c r="B98" s="305" t="s">
        <v>669</v>
      </c>
      <c r="C98" s="306"/>
      <c r="D98" s="307"/>
      <c r="E98" s="307"/>
      <c r="F98" s="308"/>
      <c r="G98" s="209"/>
    </row>
    <row r="99" spans="1:7" s="286" customFormat="1">
      <c r="A99" s="304"/>
      <c r="B99" s="305" t="s">
        <v>670</v>
      </c>
      <c r="C99" s="306"/>
      <c r="D99" s="307"/>
      <c r="E99" s="307"/>
      <c r="F99" s="308"/>
      <c r="G99" s="209"/>
    </row>
    <row r="100" spans="1:7" s="286" customFormat="1">
      <c r="A100" s="304"/>
      <c r="B100" s="298" t="s">
        <v>671</v>
      </c>
      <c r="C100" s="299"/>
      <c r="D100" s="307"/>
      <c r="E100" s="307"/>
      <c r="F100" s="308"/>
      <c r="G100" s="209"/>
    </row>
    <row r="101" spans="1:7" s="286" customFormat="1">
      <c r="A101" s="304"/>
      <c r="B101" s="298"/>
      <c r="C101" s="299"/>
      <c r="D101" s="307"/>
      <c r="E101" s="307"/>
      <c r="F101" s="308"/>
      <c r="G101" s="209"/>
    </row>
    <row r="102" spans="1:7" s="286" customFormat="1">
      <c r="A102" s="304"/>
      <c r="B102" s="298"/>
      <c r="C102" s="299"/>
      <c r="D102" s="307"/>
      <c r="E102" s="307"/>
      <c r="F102" s="308"/>
      <c r="G102" s="209"/>
    </row>
    <row r="103" spans="1:7" s="286" customFormat="1">
      <c r="A103" s="304"/>
      <c r="B103" s="298"/>
      <c r="C103" s="299"/>
      <c r="D103" s="307"/>
      <c r="E103" s="307"/>
      <c r="F103" s="308"/>
      <c r="G103" s="209"/>
    </row>
    <row r="104" spans="1:7" s="286" customFormat="1">
      <c r="A104" s="304"/>
      <c r="B104" s="298"/>
      <c r="C104" s="299"/>
      <c r="D104" s="307"/>
      <c r="E104" s="307"/>
      <c r="F104" s="308"/>
      <c r="G104" s="209"/>
    </row>
    <row r="105" spans="1:7" s="286" customFormat="1">
      <c r="A105" s="304"/>
      <c r="B105" s="298"/>
      <c r="C105" s="299"/>
      <c r="D105" s="307"/>
      <c r="E105" s="307"/>
      <c r="F105" s="308"/>
      <c r="G105" s="209"/>
    </row>
    <row r="106" spans="1:7" s="286" customFormat="1">
      <c r="A106" s="304"/>
      <c r="B106" s="298"/>
      <c r="C106" s="299"/>
      <c r="D106" s="307"/>
      <c r="E106" s="307"/>
      <c r="F106" s="308"/>
      <c r="G106" s="209"/>
    </row>
    <row r="107" spans="1:7" s="286" customFormat="1">
      <c r="A107" s="304"/>
      <c r="B107" s="298"/>
      <c r="C107" s="299"/>
      <c r="D107" s="307"/>
      <c r="E107" s="307"/>
      <c r="F107" s="308"/>
      <c r="G107" s="209"/>
    </row>
    <row r="108" spans="1:7" s="286" customFormat="1">
      <c r="A108" s="304"/>
      <c r="B108" s="298"/>
      <c r="C108" s="299"/>
      <c r="D108" s="307"/>
      <c r="E108" s="307"/>
      <c r="F108" s="308"/>
      <c r="G108" s="209"/>
    </row>
    <row r="109" spans="1:7" s="286" customFormat="1">
      <c r="A109" s="304"/>
      <c r="B109" s="298"/>
      <c r="C109" s="299"/>
      <c r="D109" s="307"/>
      <c r="E109" s="307"/>
      <c r="F109" s="308"/>
      <c r="G109" s="209"/>
    </row>
    <row r="110" spans="1:7" s="286" customFormat="1">
      <c r="A110" s="304"/>
      <c r="B110" s="298"/>
      <c r="C110" s="299"/>
      <c r="D110" s="307"/>
      <c r="E110" s="307"/>
      <c r="F110" s="308"/>
      <c r="G110" s="209"/>
    </row>
    <row r="111" spans="1:7" s="286" customFormat="1">
      <c r="A111" s="304"/>
      <c r="B111" s="298"/>
      <c r="C111" s="299"/>
      <c r="D111" s="307"/>
      <c r="E111" s="307"/>
      <c r="F111" s="308"/>
      <c r="G111" s="209"/>
    </row>
    <row r="112" spans="1:7" s="286" customFormat="1">
      <c r="A112" s="304"/>
      <c r="B112" s="298"/>
      <c r="C112" s="299"/>
      <c r="D112" s="307"/>
      <c r="E112" s="307"/>
      <c r="F112" s="308"/>
      <c r="G112" s="209"/>
    </row>
    <row r="113" spans="1:7" s="286" customFormat="1">
      <c r="A113" s="304"/>
      <c r="B113" s="298"/>
      <c r="C113" s="299"/>
      <c r="D113" s="307"/>
      <c r="E113" s="307"/>
      <c r="F113" s="308"/>
      <c r="G113" s="209"/>
    </row>
    <row r="114" spans="1:7" s="286" customFormat="1">
      <c r="A114" s="304"/>
      <c r="B114" s="305"/>
      <c r="C114" s="306"/>
      <c r="D114" s="307"/>
      <c r="E114" s="307"/>
      <c r="F114" s="308"/>
      <c r="G114" s="209"/>
    </row>
    <row r="115" spans="1:7" s="286" customFormat="1">
      <c r="A115" s="311"/>
      <c r="B115" s="312"/>
      <c r="C115" s="312"/>
      <c r="D115" s="313"/>
      <c r="E115" s="313"/>
      <c r="F115" s="311"/>
      <c r="G115" s="210"/>
    </row>
    <row r="116" spans="1:7" s="286" customFormat="1">
      <c r="A116" s="314"/>
      <c r="B116" s="306"/>
      <c r="C116" s="306"/>
      <c r="D116" s="315"/>
      <c r="E116" s="316" t="s">
        <v>642</v>
      </c>
      <c r="F116" s="314"/>
      <c r="G116" s="211">
        <f>SUM(G60:G114)</f>
        <v>0</v>
      </c>
    </row>
    <row r="117" spans="1:7" s="286" customFormat="1">
      <c r="A117" s="304"/>
      <c r="B117" s="305"/>
      <c r="C117" s="306"/>
      <c r="D117" s="307"/>
      <c r="E117" s="307"/>
      <c r="F117" s="308"/>
      <c r="G117" s="209"/>
    </row>
    <row r="118" spans="1:7">
      <c r="A118" s="317" t="s">
        <v>672</v>
      </c>
      <c r="B118" s="291" t="s">
        <v>673</v>
      </c>
      <c r="E118" s="296"/>
      <c r="F118" s="294"/>
    </row>
    <row r="119" spans="1:7">
      <c r="A119" s="295"/>
      <c r="E119" s="296"/>
      <c r="F119" s="294"/>
    </row>
    <row r="120" spans="1:7" s="286" customFormat="1">
      <c r="A120" s="304"/>
      <c r="B120" s="305" t="s">
        <v>674</v>
      </c>
      <c r="C120" s="306"/>
      <c r="D120" s="307"/>
      <c r="E120" s="307"/>
      <c r="F120" s="308"/>
      <c r="G120" s="209"/>
    </row>
    <row r="121" spans="1:7" s="286" customFormat="1">
      <c r="A121" s="304"/>
      <c r="B121" s="305" t="s">
        <v>675</v>
      </c>
      <c r="C121" s="306"/>
      <c r="D121" s="307"/>
      <c r="E121" s="307"/>
      <c r="F121" s="308"/>
      <c r="G121" s="209"/>
    </row>
    <row r="122" spans="1:7" s="286" customFormat="1">
      <c r="A122" s="304"/>
      <c r="B122" s="305" t="s">
        <v>676</v>
      </c>
      <c r="C122" s="306"/>
      <c r="D122" s="307"/>
      <c r="E122" s="307"/>
      <c r="F122" s="308"/>
      <c r="G122" s="209"/>
    </row>
    <row r="123" spans="1:7" s="286" customFormat="1">
      <c r="A123" s="304"/>
      <c r="B123" s="305" t="s">
        <v>677</v>
      </c>
      <c r="C123" s="306"/>
      <c r="D123" s="307"/>
      <c r="E123" s="307"/>
      <c r="F123" s="308"/>
      <c r="G123" s="209"/>
    </row>
    <row r="124" spans="1:7" s="286" customFormat="1">
      <c r="A124" s="304"/>
      <c r="B124" s="305"/>
      <c r="C124" s="306"/>
      <c r="D124" s="307"/>
      <c r="E124" s="307"/>
      <c r="F124" s="308"/>
      <c r="G124" s="209"/>
    </row>
    <row r="125" spans="1:7" s="286" customFormat="1">
      <c r="A125" s="304"/>
      <c r="B125" s="305" t="s">
        <v>678</v>
      </c>
      <c r="C125" s="306"/>
      <c r="D125" s="307"/>
      <c r="E125" s="307"/>
      <c r="F125" s="308" t="s">
        <v>18</v>
      </c>
      <c r="G125" s="209"/>
    </row>
    <row r="126" spans="1:7" s="286" customFormat="1">
      <c r="A126" s="304"/>
      <c r="B126" s="305" t="s">
        <v>679</v>
      </c>
      <c r="C126" s="306"/>
      <c r="D126" s="307"/>
      <c r="E126" s="307"/>
      <c r="F126" s="308"/>
      <c r="G126" s="209"/>
    </row>
    <row r="127" spans="1:7" s="286" customFormat="1">
      <c r="A127" s="304"/>
      <c r="B127" s="305" t="s">
        <v>680</v>
      </c>
      <c r="C127" s="306"/>
      <c r="D127" s="307"/>
      <c r="E127" s="307"/>
      <c r="F127" s="308"/>
      <c r="G127" s="209"/>
    </row>
    <row r="128" spans="1:7" s="286" customFormat="1">
      <c r="A128" s="304"/>
      <c r="B128" s="305" t="s">
        <v>681</v>
      </c>
      <c r="C128" s="306"/>
      <c r="D128" s="307"/>
      <c r="E128" s="307"/>
      <c r="F128" s="308"/>
      <c r="G128" s="209"/>
    </row>
    <row r="129" spans="1:7" s="286" customFormat="1">
      <c r="A129" s="304"/>
      <c r="B129" s="305"/>
      <c r="C129" s="306"/>
      <c r="D129" s="307"/>
      <c r="E129" s="307"/>
      <c r="F129" s="308"/>
      <c r="G129" s="209"/>
    </row>
    <row r="130" spans="1:7" s="286" customFormat="1">
      <c r="A130" s="304"/>
      <c r="B130" s="305" t="s">
        <v>682</v>
      </c>
      <c r="C130" s="306"/>
      <c r="D130" s="307"/>
      <c r="E130" s="307"/>
      <c r="F130" s="308"/>
      <c r="G130" s="209"/>
    </row>
    <row r="131" spans="1:7" s="286" customFormat="1">
      <c r="A131" s="304"/>
      <c r="B131" s="305" t="s">
        <v>683</v>
      </c>
      <c r="C131" s="306"/>
      <c r="D131" s="307"/>
      <c r="E131" s="307"/>
      <c r="F131" s="308"/>
      <c r="G131" s="209"/>
    </row>
    <row r="132" spans="1:7" s="286" customFormat="1">
      <c r="A132" s="304"/>
      <c r="B132" s="305" t="s">
        <v>684</v>
      </c>
      <c r="C132" s="306"/>
      <c r="D132" s="307"/>
      <c r="E132" s="307"/>
      <c r="F132" s="308"/>
      <c r="G132" s="209"/>
    </row>
    <row r="133" spans="1:7" s="286" customFormat="1">
      <c r="A133" s="304"/>
      <c r="B133" s="305" t="s">
        <v>685</v>
      </c>
      <c r="C133" s="306"/>
      <c r="D133" s="307"/>
      <c r="E133" s="307"/>
      <c r="F133" s="308"/>
      <c r="G133" s="209"/>
    </row>
    <row r="134" spans="1:7" s="286" customFormat="1">
      <c r="A134" s="304"/>
      <c r="B134" s="305"/>
      <c r="C134" s="306"/>
      <c r="D134" s="307"/>
      <c r="E134" s="307"/>
      <c r="F134" s="308"/>
      <c r="G134" s="209"/>
    </row>
    <row r="135" spans="1:7" s="286" customFormat="1">
      <c r="A135" s="304" t="s">
        <v>686</v>
      </c>
      <c r="B135" s="305" t="s">
        <v>687</v>
      </c>
      <c r="C135" s="306"/>
      <c r="D135" s="307"/>
      <c r="E135" s="307" t="s">
        <v>688</v>
      </c>
      <c r="F135" s="308"/>
      <c r="G135" s="208"/>
    </row>
    <row r="136" spans="1:7" s="286" customFormat="1">
      <c r="A136" s="304"/>
      <c r="B136" s="305"/>
      <c r="C136" s="306"/>
      <c r="D136" s="307"/>
      <c r="E136" s="307"/>
      <c r="F136" s="308"/>
      <c r="G136" s="209"/>
    </row>
    <row r="137" spans="1:7" s="286" customFormat="1">
      <c r="A137" s="304" t="s">
        <v>689</v>
      </c>
      <c r="B137" s="305" t="s">
        <v>690</v>
      </c>
      <c r="C137" s="306"/>
      <c r="D137" s="307"/>
      <c r="E137" s="307" t="s">
        <v>691</v>
      </c>
      <c r="F137" s="308"/>
      <c r="G137" s="208" t="s">
        <v>632</v>
      </c>
    </row>
    <row r="138" spans="1:7" s="286" customFormat="1">
      <c r="A138" s="304"/>
      <c r="B138" s="305"/>
      <c r="C138" s="306"/>
      <c r="D138" s="315"/>
      <c r="E138" s="307"/>
      <c r="F138" s="308"/>
      <c r="G138" s="209"/>
    </row>
    <row r="139" spans="1:7" s="286" customFormat="1">
      <c r="A139" s="304"/>
      <c r="B139" s="305" t="s">
        <v>692</v>
      </c>
      <c r="C139" s="306"/>
      <c r="D139" s="307"/>
      <c r="E139" s="307"/>
      <c r="F139" s="308"/>
      <c r="G139" s="209"/>
    </row>
    <row r="140" spans="1:7" s="286" customFormat="1">
      <c r="A140" s="304"/>
      <c r="B140" s="305"/>
      <c r="C140" s="306"/>
      <c r="D140" s="307"/>
      <c r="E140" s="307"/>
      <c r="F140" s="308"/>
      <c r="G140" s="209"/>
    </row>
    <row r="141" spans="1:7" s="286" customFormat="1">
      <c r="A141" s="304"/>
      <c r="B141" s="305" t="s">
        <v>693</v>
      </c>
      <c r="C141" s="306"/>
      <c r="D141" s="307"/>
      <c r="E141" s="307"/>
      <c r="F141" s="308"/>
      <c r="G141" s="209"/>
    </row>
    <row r="142" spans="1:7" s="286" customFormat="1">
      <c r="A142" s="304"/>
      <c r="B142" s="305"/>
      <c r="C142" s="306"/>
      <c r="D142" s="307"/>
      <c r="E142" s="307"/>
      <c r="F142" s="308"/>
      <c r="G142" s="209"/>
    </row>
    <row r="143" spans="1:7" s="286" customFormat="1">
      <c r="A143" s="304"/>
      <c r="B143" s="305" t="s">
        <v>694</v>
      </c>
      <c r="C143" s="306"/>
      <c r="D143" s="307"/>
      <c r="E143" s="307"/>
      <c r="F143" s="308"/>
      <c r="G143" s="209"/>
    </row>
    <row r="144" spans="1:7" s="286" customFormat="1">
      <c r="A144" s="304"/>
      <c r="B144" s="305"/>
      <c r="C144" s="306"/>
      <c r="D144" s="307"/>
      <c r="E144" s="307"/>
      <c r="F144" s="308"/>
      <c r="G144" s="209"/>
    </row>
    <row r="145" spans="1:7" s="286" customFormat="1">
      <c r="A145" s="304" t="s">
        <v>695</v>
      </c>
      <c r="B145" s="305" t="s">
        <v>696</v>
      </c>
      <c r="C145" s="306"/>
      <c r="D145" s="307" t="s">
        <v>697</v>
      </c>
      <c r="E145" s="307"/>
      <c r="F145" s="308"/>
      <c r="G145" s="208" t="s">
        <v>632</v>
      </c>
    </row>
    <row r="146" spans="1:7" s="286" customFormat="1">
      <c r="A146" s="304"/>
      <c r="B146" s="305"/>
      <c r="C146" s="306"/>
      <c r="D146" s="307"/>
      <c r="E146" s="307"/>
      <c r="F146" s="308"/>
      <c r="G146" s="209"/>
    </row>
    <row r="147" spans="1:7" s="286" customFormat="1">
      <c r="A147" s="304" t="s">
        <v>698</v>
      </c>
      <c r="B147" s="305" t="s">
        <v>699</v>
      </c>
      <c r="C147" s="306"/>
      <c r="D147" s="307" t="s">
        <v>700</v>
      </c>
      <c r="E147" s="307"/>
      <c r="F147" s="308"/>
      <c r="G147" s="208" t="s">
        <v>632</v>
      </c>
    </row>
    <row r="148" spans="1:7" s="286" customFormat="1">
      <c r="A148" s="304"/>
      <c r="B148" s="305"/>
      <c r="C148" s="306"/>
      <c r="D148" s="307" t="s">
        <v>701</v>
      </c>
      <c r="E148" s="307"/>
      <c r="F148" s="308"/>
      <c r="G148" s="209"/>
    </row>
    <row r="149" spans="1:7" s="286" customFormat="1">
      <c r="A149" s="304"/>
      <c r="B149" s="305"/>
      <c r="C149" s="306"/>
      <c r="D149" s="307" t="s">
        <v>702</v>
      </c>
      <c r="E149" s="307"/>
      <c r="F149" s="308"/>
      <c r="G149" s="209"/>
    </row>
    <row r="150" spans="1:7" s="286" customFormat="1">
      <c r="A150" s="304"/>
      <c r="B150" s="305"/>
      <c r="C150" s="306"/>
      <c r="D150" s="307" t="s">
        <v>703</v>
      </c>
      <c r="E150" s="307"/>
      <c r="F150" s="308"/>
      <c r="G150" s="209"/>
    </row>
    <row r="151" spans="1:7" s="286" customFormat="1">
      <c r="A151" s="304"/>
      <c r="B151" s="305"/>
      <c r="C151" s="306"/>
      <c r="D151" s="307"/>
      <c r="E151" s="307"/>
      <c r="F151" s="308"/>
      <c r="G151" s="209"/>
    </row>
    <row r="152" spans="1:7" s="286" customFormat="1">
      <c r="A152" s="304" t="s">
        <v>704</v>
      </c>
      <c r="B152" s="305" t="s">
        <v>705</v>
      </c>
      <c r="C152" s="306"/>
      <c r="D152" s="307" t="s">
        <v>706</v>
      </c>
      <c r="E152" s="307"/>
      <c r="F152" s="308"/>
      <c r="G152" s="208" t="s">
        <v>632</v>
      </c>
    </row>
    <row r="153" spans="1:7" s="286" customFormat="1">
      <c r="A153" s="304"/>
      <c r="B153" s="305"/>
      <c r="C153" s="306"/>
      <c r="D153" s="307"/>
      <c r="E153" s="307"/>
      <c r="F153" s="308"/>
      <c r="G153" s="209"/>
    </row>
    <row r="154" spans="1:7" s="286" customFormat="1">
      <c r="A154" s="304" t="s">
        <v>707</v>
      </c>
      <c r="B154" s="305" t="s">
        <v>708</v>
      </c>
      <c r="C154" s="306"/>
      <c r="D154" s="307" t="s">
        <v>709</v>
      </c>
      <c r="E154" s="307"/>
      <c r="F154" s="308"/>
      <c r="G154" s="208" t="s">
        <v>632</v>
      </c>
    </row>
    <row r="155" spans="1:7" s="286" customFormat="1">
      <c r="A155" s="304"/>
      <c r="B155" s="305"/>
      <c r="C155" s="306"/>
      <c r="D155" s="307" t="s">
        <v>710</v>
      </c>
      <c r="E155" s="307"/>
      <c r="F155" s="308"/>
      <c r="G155" s="209"/>
    </row>
    <row r="156" spans="1:7" s="286" customFormat="1">
      <c r="A156" s="304" t="s">
        <v>711</v>
      </c>
      <c r="B156" s="305" t="s">
        <v>712</v>
      </c>
      <c r="C156" s="306"/>
      <c r="D156" s="307" t="s">
        <v>713</v>
      </c>
      <c r="E156" s="307"/>
      <c r="F156" s="308" t="s">
        <v>18</v>
      </c>
      <c r="G156" s="209"/>
    </row>
    <row r="157" spans="1:7" s="286" customFormat="1">
      <c r="A157" s="304"/>
      <c r="B157" s="325" t="s">
        <v>714</v>
      </c>
      <c r="C157" s="326"/>
      <c r="D157" s="307"/>
      <c r="E157" s="307"/>
      <c r="F157" s="308"/>
      <c r="G157" s="209"/>
    </row>
    <row r="158" spans="1:7" s="286" customFormat="1">
      <c r="A158" s="304"/>
      <c r="B158" s="325" t="s">
        <v>715</v>
      </c>
      <c r="C158" s="326"/>
      <c r="D158" s="307"/>
      <c r="E158" s="307"/>
      <c r="F158" s="308"/>
      <c r="G158" s="209"/>
    </row>
    <row r="159" spans="1:7" s="286" customFormat="1">
      <c r="A159" s="304"/>
      <c r="B159" s="325" t="s">
        <v>716</v>
      </c>
      <c r="C159" s="326"/>
      <c r="D159" s="307"/>
      <c r="E159" s="307"/>
      <c r="F159" s="308"/>
      <c r="G159" s="209"/>
    </row>
    <row r="160" spans="1:7" s="286" customFormat="1">
      <c r="A160" s="304"/>
      <c r="B160" s="325" t="s">
        <v>717</v>
      </c>
      <c r="C160" s="326"/>
      <c r="D160" s="307"/>
      <c r="E160" s="307"/>
      <c r="F160" s="308"/>
      <c r="G160" s="209"/>
    </row>
    <row r="161" spans="1:7" s="286" customFormat="1">
      <c r="A161" s="304"/>
      <c r="B161" s="325" t="s">
        <v>718</v>
      </c>
      <c r="C161" s="326"/>
      <c r="D161" s="307"/>
      <c r="E161" s="307"/>
      <c r="F161" s="308"/>
      <c r="G161" s="209"/>
    </row>
    <row r="162" spans="1:7" s="286" customFormat="1">
      <c r="A162" s="304"/>
      <c r="B162" s="325" t="s">
        <v>719</v>
      </c>
      <c r="C162" s="326"/>
      <c r="D162" s="307"/>
      <c r="E162" s="307"/>
      <c r="F162" s="308"/>
      <c r="G162" s="209"/>
    </row>
    <row r="163" spans="1:7" s="286" customFormat="1">
      <c r="A163" s="304"/>
      <c r="B163" s="325" t="s">
        <v>720</v>
      </c>
      <c r="C163" s="326"/>
      <c r="D163" s="307"/>
      <c r="E163" s="307"/>
      <c r="F163" s="308"/>
      <c r="G163" s="209"/>
    </row>
    <row r="164" spans="1:7" s="286" customFormat="1">
      <c r="A164" s="304"/>
      <c r="B164" s="325" t="s">
        <v>721</v>
      </c>
      <c r="C164" s="326"/>
      <c r="D164" s="307"/>
      <c r="E164" s="307"/>
      <c r="F164" s="308"/>
      <c r="G164" s="209"/>
    </row>
    <row r="165" spans="1:7" s="286" customFormat="1">
      <c r="A165" s="304"/>
      <c r="B165" s="325" t="s">
        <v>722</v>
      </c>
      <c r="C165" s="326"/>
      <c r="D165" s="307"/>
      <c r="E165" s="307"/>
      <c r="F165" s="308"/>
      <c r="G165" s="209"/>
    </row>
    <row r="166" spans="1:7" s="286" customFormat="1">
      <c r="A166" s="304"/>
      <c r="B166" s="325" t="s">
        <v>723</v>
      </c>
      <c r="C166" s="326"/>
      <c r="D166" s="307"/>
      <c r="E166" s="307"/>
      <c r="F166" s="308"/>
      <c r="G166" s="209"/>
    </row>
    <row r="167" spans="1:7" s="286" customFormat="1">
      <c r="A167" s="304"/>
      <c r="B167" s="325" t="s">
        <v>724</v>
      </c>
      <c r="C167" s="326"/>
      <c r="D167" s="307"/>
      <c r="E167" s="307"/>
      <c r="F167" s="308"/>
      <c r="G167" s="209"/>
    </row>
    <row r="168" spans="1:7" s="286" customFormat="1">
      <c r="A168" s="304"/>
      <c r="B168" s="325" t="s">
        <v>725</v>
      </c>
      <c r="C168" s="326"/>
      <c r="D168" s="307"/>
      <c r="E168" s="307"/>
      <c r="F168" s="308"/>
      <c r="G168" s="209"/>
    </row>
    <row r="169" spans="1:7" s="286" customFormat="1">
      <c r="A169" s="304"/>
      <c r="B169" s="325" t="s">
        <v>726</v>
      </c>
      <c r="C169" s="326"/>
      <c r="D169" s="307"/>
      <c r="E169" s="307"/>
      <c r="F169" s="308"/>
      <c r="G169" s="209"/>
    </row>
    <row r="170" spans="1:7" s="286" customFormat="1">
      <c r="A170" s="304"/>
      <c r="B170" s="325" t="s">
        <v>727</v>
      </c>
      <c r="C170" s="326"/>
      <c r="D170" s="307"/>
      <c r="E170" s="307"/>
      <c r="F170" s="308"/>
      <c r="G170" s="209"/>
    </row>
    <row r="171" spans="1:7" s="286" customFormat="1">
      <c r="A171" s="304"/>
      <c r="B171" s="325"/>
      <c r="C171" s="326"/>
      <c r="D171" s="307"/>
      <c r="E171" s="307"/>
      <c r="F171" s="308"/>
      <c r="G171" s="209"/>
    </row>
    <row r="172" spans="1:7" s="286" customFormat="1">
      <c r="A172" s="304"/>
      <c r="B172" s="325"/>
      <c r="C172" s="326"/>
      <c r="D172" s="307"/>
      <c r="E172" s="307"/>
      <c r="F172" s="308"/>
      <c r="G172" s="209"/>
    </row>
    <row r="173" spans="1:7" s="286" customFormat="1">
      <c r="A173" s="311"/>
      <c r="B173" s="312"/>
      <c r="C173" s="312"/>
      <c r="D173" s="313"/>
      <c r="E173" s="313"/>
      <c r="F173" s="311"/>
      <c r="G173" s="210"/>
    </row>
    <row r="174" spans="1:7" s="286" customFormat="1">
      <c r="A174" s="314"/>
      <c r="B174" s="306"/>
      <c r="C174" s="306"/>
      <c r="D174" s="315"/>
      <c r="E174" s="316" t="s">
        <v>642</v>
      </c>
      <c r="F174" s="314"/>
      <c r="G174" s="211">
        <f>SUM(G117:G172)</f>
        <v>0</v>
      </c>
    </row>
    <row r="175" spans="1:7" s="286" customFormat="1">
      <c r="A175" s="304"/>
      <c r="B175" s="305"/>
      <c r="C175" s="306"/>
      <c r="D175" s="307"/>
      <c r="E175" s="307"/>
      <c r="F175" s="308"/>
      <c r="G175" s="209"/>
    </row>
    <row r="176" spans="1:7" s="286" customFormat="1">
      <c r="A176" s="304" t="s">
        <v>728</v>
      </c>
      <c r="B176" s="305" t="s">
        <v>729</v>
      </c>
      <c r="C176" s="306"/>
      <c r="D176" s="307"/>
      <c r="E176" s="307"/>
      <c r="F176" s="308" t="s">
        <v>18</v>
      </c>
      <c r="G176" s="209"/>
    </row>
    <row r="177" spans="1:7" s="286" customFormat="1">
      <c r="A177" s="304"/>
      <c r="B177" s="305" t="s">
        <v>730</v>
      </c>
      <c r="C177" s="306"/>
      <c r="D177" s="307"/>
      <c r="E177" s="307"/>
      <c r="F177" s="308"/>
      <c r="G177" s="209"/>
    </row>
    <row r="178" spans="1:7" s="286" customFormat="1">
      <c r="A178" s="304"/>
      <c r="B178" s="305"/>
      <c r="C178" s="306"/>
      <c r="D178" s="307"/>
      <c r="E178" s="307"/>
      <c r="F178" s="308"/>
      <c r="G178" s="209"/>
    </row>
    <row r="179" spans="1:7" s="286" customFormat="1">
      <c r="A179" s="304"/>
      <c r="B179" s="327" t="s">
        <v>731</v>
      </c>
      <c r="C179" s="328"/>
      <c r="D179" s="307"/>
      <c r="E179" s="307"/>
      <c r="F179" s="308"/>
      <c r="G179" s="209"/>
    </row>
    <row r="180" spans="1:7" s="286" customFormat="1">
      <c r="A180" s="304"/>
      <c r="B180" s="327" t="s">
        <v>732</v>
      </c>
      <c r="C180" s="328"/>
      <c r="D180" s="307"/>
      <c r="E180" s="307"/>
      <c r="F180" s="308"/>
      <c r="G180" s="209"/>
    </row>
    <row r="181" spans="1:7" s="286" customFormat="1">
      <c r="A181" s="304"/>
      <c r="B181" s="327" t="s">
        <v>733</v>
      </c>
      <c r="C181" s="328"/>
      <c r="D181" s="307"/>
      <c r="E181" s="307"/>
      <c r="F181" s="308"/>
      <c r="G181" s="209"/>
    </row>
    <row r="182" spans="1:7" s="286" customFormat="1">
      <c r="A182" s="304"/>
      <c r="B182" s="327" t="s">
        <v>734</v>
      </c>
      <c r="C182" s="328"/>
      <c r="D182" s="307"/>
      <c r="E182" s="307"/>
      <c r="F182" s="308"/>
      <c r="G182" s="209"/>
    </row>
    <row r="183" spans="1:7" s="286" customFormat="1">
      <c r="A183" s="304"/>
      <c r="B183" s="327"/>
      <c r="C183" s="328"/>
      <c r="D183" s="307"/>
      <c r="E183" s="307"/>
      <c r="F183" s="308"/>
      <c r="G183" s="209"/>
    </row>
    <row r="184" spans="1:7" s="286" customFormat="1">
      <c r="A184" s="304"/>
      <c r="B184" s="327" t="s">
        <v>735</v>
      </c>
      <c r="C184" s="328"/>
      <c r="D184" s="307"/>
      <c r="E184" s="307"/>
      <c r="F184" s="308"/>
      <c r="G184" s="209"/>
    </row>
    <row r="185" spans="1:7" s="286" customFormat="1">
      <c r="A185" s="304"/>
      <c r="B185" s="327" t="s">
        <v>736</v>
      </c>
      <c r="C185" s="328"/>
      <c r="D185" s="307"/>
      <c r="E185" s="307"/>
      <c r="F185" s="308"/>
      <c r="G185" s="209"/>
    </row>
    <row r="186" spans="1:7" s="286" customFormat="1">
      <c r="A186" s="304"/>
      <c r="B186" s="327" t="s">
        <v>737</v>
      </c>
      <c r="C186" s="328"/>
      <c r="D186" s="307"/>
      <c r="E186" s="307"/>
      <c r="F186" s="308"/>
      <c r="G186" s="209"/>
    </row>
    <row r="187" spans="1:7" s="286" customFormat="1">
      <c r="A187" s="304"/>
      <c r="B187" s="327" t="s">
        <v>738</v>
      </c>
      <c r="C187" s="328"/>
      <c r="D187" s="307"/>
      <c r="E187" s="307"/>
      <c r="F187" s="308"/>
      <c r="G187" s="209"/>
    </row>
    <row r="188" spans="1:7" s="286" customFormat="1">
      <c r="A188" s="304"/>
      <c r="B188" s="327" t="s">
        <v>739</v>
      </c>
      <c r="C188" s="328"/>
      <c r="D188" s="307"/>
      <c r="E188" s="307"/>
      <c r="F188" s="308"/>
      <c r="G188" s="209"/>
    </row>
    <row r="189" spans="1:7" s="286" customFormat="1">
      <c r="A189" s="304"/>
      <c r="B189" s="327" t="s">
        <v>740</v>
      </c>
      <c r="C189" s="328"/>
      <c r="D189" s="307"/>
      <c r="E189" s="307"/>
      <c r="F189" s="308"/>
      <c r="G189" s="209"/>
    </row>
    <row r="190" spans="1:7" s="286" customFormat="1">
      <c r="A190" s="304"/>
      <c r="B190" s="305"/>
      <c r="C190" s="306"/>
      <c r="D190" s="307"/>
      <c r="E190" s="307"/>
      <c r="F190" s="308"/>
      <c r="G190" s="209"/>
    </row>
    <row r="191" spans="1:7" s="286" customFormat="1">
      <c r="A191" s="304"/>
      <c r="B191" s="325" t="s">
        <v>741</v>
      </c>
      <c r="C191" s="326"/>
      <c r="D191" s="307"/>
      <c r="E191" s="307"/>
      <c r="F191" s="308"/>
      <c r="G191" s="209"/>
    </row>
    <row r="192" spans="1:7" s="286" customFormat="1">
      <c r="A192" s="304"/>
      <c r="B192" s="325" t="s">
        <v>742</v>
      </c>
      <c r="C192" s="326"/>
      <c r="D192" s="307"/>
      <c r="E192" s="307"/>
      <c r="F192" s="308"/>
      <c r="G192" s="209"/>
    </row>
    <row r="193" spans="1:7" s="286" customFormat="1">
      <c r="A193" s="304"/>
      <c r="B193" s="325" t="s">
        <v>743</v>
      </c>
      <c r="C193" s="326"/>
      <c r="D193" s="307"/>
      <c r="E193" s="307"/>
      <c r="F193" s="308"/>
      <c r="G193" s="209"/>
    </row>
    <row r="194" spans="1:7" s="286" customFormat="1">
      <c r="A194" s="304"/>
      <c r="B194" s="325"/>
      <c r="C194" s="326"/>
      <c r="D194" s="307"/>
      <c r="E194" s="307"/>
      <c r="F194" s="308"/>
      <c r="G194" s="209"/>
    </row>
    <row r="195" spans="1:7" s="286" customFormat="1">
      <c r="A195" s="304"/>
      <c r="B195" s="325" t="s">
        <v>744</v>
      </c>
      <c r="C195" s="326"/>
      <c r="D195" s="307"/>
      <c r="E195" s="307"/>
      <c r="F195" s="308"/>
      <c r="G195" s="209"/>
    </row>
    <row r="196" spans="1:7" s="286" customFormat="1">
      <c r="A196" s="304"/>
      <c r="B196" s="325" t="s">
        <v>745</v>
      </c>
      <c r="C196" s="326"/>
      <c r="D196" s="307"/>
      <c r="E196" s="307"/>
      <c r="F196" s="308"/>
      <c r="G196" s="209"/>
    </row>
    <row r="197" spans="1:7" s="286" customFormat="1">
      <c r="A197" s="304"/>
      <c r="B197" s="325" t="s">
        <v>746</v>
      </c>
      <c r="C197" s="326"/>
      <c r="D197" s="307"/>
      <c r="E197" s="307"/>
      <c r="F197" s="308"/>
      <c r="G197" s="209"/>
    </row>
    <row r="198" spans="1:7" s="286" customFormat="1">
      <c r="A198" s="304"/>
      <c r="B198" s="325" t="s">
        <v>747</v>
      </c>
      <c r="C198" s="326"/>
      <c r="D198" s="307"/>
      <c r="E198" s="307"/>
      <c r="F198" s="308"/>
      <c r="G198" s="209"/>
    </row>
    <row r="199" spans="1:7" s="286" customFormat="1">
      <c r="A199" s="304"/>
      <c r="B199" s="325" t="s">
        <v>748</v>
      </c>
      <c r="C199" s="326"/>
      <c r="D199" s="307"/>
      <c r="E199" s="307"/>
      <c r="F199" s="308"/>
      <c r="G199" s="209"/>
    </row>
    <row r="200" spans="1:7" s="286" customFormat="1">
      <c r="A200" s="304"/>
      <c r="B200" s="305"/>
      <c r="C200" s="306"/>
      <c r="D200" s="307"/>
      <c r="E200" s="307"/>
      <c r="F200" s="308"/>
      <c r="G200" s="209"/>
    </row>
    <row r="201" spans="1:7" s="286" customFormat="1">
      <c r="A201" s="304" t="s">
        <v>749</v>
      </c>
      <c r="B201" s="305" t="s">
        <v>750</v>
      </c>
      <c r="C201" s="306"/>
      <c r="D201" s="307" t="s">
        <v>751</v>
      </c>
      <c r="E201" s="307"/>
      <c r="F201" s="308" t="s">
        <v>18</v>
      </c>
      <c r="G201" s="209"/>
    </row>
    <row r="202" spans="1:7" s="286" customFormat="1">
      <c r="A202" s="304"/>
      <c r="B202" s="305"/>
      <c r="C202" s="306"/>
      <c r="D202" s="307"/>
      <c r="E202" s="307"/>
      <c r="F202" s="308"/>
      <c r="G202" s="209"/>
    </row>
    <row r="203" spans="1:7" s="286" customFormat="1">
      <c r="A203" s="304" t="s">
        <v>752</v>
      </c>
      <c r="B203" s="305" t="s">
        <v>753</v>
      </c>
      <c r="C203" s="306"/>
      <c r="D203" s="307" t="s">
        <v>754</v>
      </c>
      <c r="E203" s="307"/>
      <c r="F203" s="308" t="s">
        <v>18</v>
      </c>
      <c r="G203" s="209"/>
    </row>
    <row r="204" spans="1:7" s="286" customFormat="1">
      <c r="A204" s="304"/>
      <c r="B204" s="305"/>
      <c r="C204" s="306"/>
      <c r="D204" s="307"/>
      <c r="E204" s="307"/>
      <c r="F204" s="308"/>
      <c r="G204" s="209"/>
    </row>
    <row r="205" spans="1:7" s="286" customFormat="1">
      <c r="A205" s="304" t="s">
        <v>755</v>
      </c>
      <c r="B205" s="305" t="s">
        <v>756</v>
      </c>
      <c r="C205" s="306"/>
      <c r="D205" s="307" t="s">
        <v>757</v>
      </c>
      <c r="E205" s="307"/>
      <c r="F205" s="308" t="s">
        <v>18</v>
      </c>
      <c r="G205" s="209"/>
    </row>
    <row r="206" spans="1:7" s="286" customFormat="1">
      <c r="A206" s="304"/>
      <c r="B206" s="305"/>
      <c r="C206" s="306"/>
      <c r="D206" s="307" t="s">
        <v>758</v>
      </c>
      <c r="E206" s="307"/>
      <c r="F206" s="308"/>
      <c r="G206" s="209"/>
    </row>
    <row r="207" spans="1:7" s="286" customFormat="1">
      <c r="A207" s="304"/>
      <c r="B207" s="329" t="s">
        <v>714</v>
      </c>
      <c r="C207" s="330"/>
      <c r="D207" s="307"/>
      <c r="E207" s="307"/>
      <c r="F207" s="308"/>
      <c r="G207" s="209"/>
    </row>
    <row r="208" spans="1:7" s="286" customFormat="1">
      <c r="A208" s="304"/>
      <c r="B208" s="329" t="s">
        <v>759</v>
      </c>
      <c r="C208" s="330"/>
      <c r="D208" s="307"/>
      <c r="E208" s="307"/>
      <c r="F208" s="308"/>
      <c r="G208" s="209"/>
    </row>
    <row r="209" spans="1:7" s="286" customFormat="1">
      <c r="A209" s="304"/>
      <c r="B209" s="329" t="s">
        <v>760</v>
      </c>
      <c r="C209" s="330"/>
      <c r="D209" s="307"/>
      <c r="E209" s="307"/>
      <c r="F209" s="308"/>
      <c r="G209" s="209"/>
    </row>
    <row r="210" spans="1:7" s="286" customFormat="1">
      <c r="A210" s="304"/>
      <c r="B210" s="329" t="s">
        <v>761</v>
      </c>
      <c r="C210" s="330"/>
      <c r="D210" s="307"/>
      <c r="E210" s="307"/>
      <c r="F210" s="308"/>
      <c r="G210" s="209"/>
    </row>
    <row r="211" spans="1:7" s="286" customFormat="1">
      <c r="A211" s="304"/>
      <c r="B211" s="329" t="s">
        <v>762</v>
      </c>
      <c r="C211" s="330"/>
      <c r="D211" s="307"/>
      <c r="E211" s="307"/>
      <c r="F211" s="308"/>
      <c r="G211" s="209"/>
    </row>
    <row r="212" spans="1:7" s="286" customFormat="1">
      <c r="A212" s="304"/>
      <c r="B212" s="329"/>
      <c r="C212" s="330"/>
      <c r="D212" s="307"/>
      <c r="E212" s="307"/>
      <c r="F212" s="308"/>
      <c r="G212" s="209"/>
    </row>
    <row r="213" spans="1:7" s="286" customFormat="1">
      <c r="A213" s="304"/>
      <c r="B213" s="329" t="s">
        <v>763</v>
      </c>
      <c r="C213" s="330"/>
      <c r="D213" s="307"/>
      <c r="E213" s="307"/>
      <c r="F213" s="308"/>
      <c r="G213" s="209"/>
    </row>
    <row r="214" spans="1:7" s="286" customFormat="1">
      <c r="A214" s="304"/>
      <c r="B214" s="329" t="s">
        <v>764</v>
      </c>
      <c r="C214" s="330"/>
      <c r="D214" s="307"/>
      <c r="E214" s="307"/>
      <c r="F214" s="308"/>
      <c r="G214" s="209"/>
    </row>
    <row r="215" spans="1:7" s="286" customFormat="1">
      <c r="A215" s="304"/>
      <c r="B215" s="329"/>
      <c r="C215" s="330"/>
      <c r="D215" s="307"/>
      <c r="E215" s="307"/>
      <c r="F215" s="308"/>
      <c r="G215" s="209"/>
    </row>
    <row r="216" spans="1:7" s="286" customFormat="1">
      <c r="A216" s="304"/>
      <c r="B216" s="329" t="s">
        <v>765</v>
      </c>
      <c r="C216" s="330"/>
      <c r="D216" s="307"/>
      <c r="E216" s="307"/>
      <c r="F216" s="308"/>
      <c r="G216" s="209"/>
    </row>
    <row r="217" spans="1:7" s="286" customFormat="1">
      <c r="A217" s="304"/>
      <c r="B217" s="329"/>
      <c r="C217" s="330"/>
      <c r="D217" s="307"/>
      <c r="E217" s="307"/>
      <c r="F217" s="308"/>
      <c r="G217" s="209"/>
    </row>
    <row r="218" spans="1:7" s="286" customFormat="1">
      <c r="A218" s="304"/>
      <c r="B218" s="329" t="s">
        <v>766</v>
      </c>
      <c r="C218" s="330"/>
      <c r="D218" s="307"/>
      <c r="E218" s="307"/>
      <c r="F218" s="308"/>
      <c r="G218" s="209"/>
    </row>
    <row r="219" spans="1:7" s="286" customFormat="1">
      <c r="A219" s="304"/>
      <c r="B219" s="329" t="s">
        <v>767</v>
      </c>
      <c r="C219" s="330"/>
      <c r="D219" s="307"/>
      <c r="E219" s="307"/>
      <c r="F219" s="308"/>
      <c r="G219" s="209"/>
    </row>
    <row r="220" spans="1:7" s="286" customFormat="1">
      <c r="A220" s="304"/>
      <c r="B220" s="329" t="s">
        <v>768</v>
      </c>
      <c r="C220" s="330"/>
      <c r="D220" s="307"/>
      <c r="E220" s="307"/>
      <c r="F220" s="308"/>
      <c r="G220" s="209"/>
    </row>
    <row r="221" spans="1:7" s="286" customFormat="1">
      <c r="A221" s="304"/>
      <c r="B221" s="329"/>
      <c r="C221" s="330"/>
      <c r="D221" s="307"/>
      <c r="E221" s="307"/>
      <c r="F221" s="308"/>
      <c r="G221" s="209"/>
    </row>
    <row r="222" spans="1:7" s="286" customFormat="1">
      <c r="A222" s="304"/>
      <c r="B222" s="329" t="s">
        <v>769</v>
      </c>
      <c r="C222" s="330"/>
      <c r="D222" s="307"/>
      <c r="E222" s="307"/>
      <c r="F222" s="308"/>
      <c r="G222" s="209"/>
    </row>
    <row r="223" spans="1:7" s="286" customFormat="1">
      <c r="A223" s="304"/>
      <c r="B223" s="329"/>
      <c r="C223" s="330"/>
      <c r="D223" s="307"/>
      <c r="E223" s="307"/>
      <c r="F223" s="308"/>
      <c r="G223" s="209"/>
    </row>
    <row r="224" spans="1:7" s="286" customFormat="1">
      <c r="A224" s="304"/>
      <c r="B224" s="305"/>
      <c r="C224" s="306"/>
      <c r="D224" s="307"/>
      <c r="E224" s="307"/>
      <c r="F224" s="308"/>
      <c r="G224" s="209"/>
    </row>
    <row r="225" spans="1:7" s="286" customFormat="1">
      <c r="A225" s="304"/>
      <c r="B225" s="305"/>
      <c r="C225" s="306"/>
      <c r="D225" s="307"/>
      <c r="E225" s="307"/>
      <c r="F225" s="308"/>
      <c r="G225" s="209"/>
    </row>
    <row r="226" spans="1:7" s="286" customFormat="1">
      <c r="A226" s="304"/>
      <c r="B226" s="305"/>
      <c r="C226" s="306"/>
      <c r="D226" s="307"/>
      <c r="E226" s="307"/>
      <c r="F226" s="308"/>
      <c r="G226" s="209"/>
    </row>
    <row r="227" spans="1:7" s="286" customFormat="1">
      <c r="A227" s="304"/>
      <c r="B227" s="305"/>
      <c r="C227" s="306"/>
      <c r="D227" s="307"/>
      <c r="E227" s="307"/>
      <c r="F227" s="308"/>
      <c r="G227" s="209"/>
    </row>
    <row r="228" spans="1:7" s="286" customFormat="1">
      <c r="A228" s="304"/>
      <c r="B228" s="305"/>
      <c r="C228" s="306"/>
      <c r="D228" s="307"/>
      <c r="E228" s="307"/>
      <c r="F228" s="308"/>
      <c r="G228" s="209"/>
    </row>
    <row r="229" spans="1:7" s="286" customFormat="1">
      <c r="A229" s="304"/>
      <c r="B229" s="305"/>
      <c r="C229" s="306"/>
      <c r="D229" s="307"/>
      <c r="E229" s="307"/>
      <c r="F229" s="308"/>
      <c r="G229" s="209"/>
    </row>
    <row r="230" spans="1:7" s="286" customFormat="1">
      <c r="A230" s="304"/>
      <c r="B230" s="305"/>
      <c r="C230" s="306"/>
      <c r="D230" s="307"/>
      <c r="E230" s="307"/>
      <c r="F230" s="308"/>
      <c r="G230" s="209"/>
    </row>
    <row r="231" spans="1:7" s="286" customFormat="1">
      <c r="A231" s="311"/>
      <c r="B231" s="312"/>
      <c r="C231" s="312"/>
      <c r="D231" s="313"/>
      <c r="E231" s="313"/>
      <c r="F231" s="311"/>
      <c r="G231" s="210"/>
    </row>
    <row r="232" spans="1:7" s="286" customFormat="1">
      <c r="A232" s="314"/>
      <c r="B232" s="306"/>
      <c r="C232" s="306"/>
      <c r="D232" s="315"/>
      <c r="E232" s="316" t="s">
        <v>642</v>
      </c>
      <c r="F232" s="314"/>
      <c r="G232" s="211">
        <f>SUM(G175:G230)</f>
        <v>0</v>
      </c>
    </row>
    <row r="233" spans="1:7" s="286" customFormat="1">
      <c r="A233" s="304"/>
      <c r="B233" s="305"/>
      <c r="C233" s="306"/>
      <c r="D233" s="307"/>
      <c r="E233" s="307"/>
      <c r="F233" s="308"/>
      <c r="G233" s="209"/>
    </row>
    <row r="234" spans="1:7" s="286" customFormat="1">
      <c r="A234" s="304" t="s">
        <v>770</v>
      </c>
      <c r="B234" s="305" t="s">
        <v>771</v>
      </c>
      <c r="C234" s="306"/>
      <c r="D234" s="307"/>
      <c r="E234" s="307"/>
      <c r="F234" s="308" t="s">
        <v>18</v>
      </c>
      <c r="G234" s="209"/>
    </row>
    <row r="235" spans="1:7" s="286" customFormat="1">
      <c r="A235" s="304"/>
      <c r="B235" s="291" t="s">
        <v>772</v>
      </c>
      <c r="C235" s="306"/>
      <c r="D235" s="307"/>
      <c r="E235" s="307"/>
      <c r="F235" s="308"/>
      <c r="G235" s="209"/>
    </row>
    <row r="236" spans="1:7" s="286" customFormat="1">
      <c r="A236" s="304"/>
      <c r="B236" s="291" t="s">
        <v>773</v>
      </c>
      <c r="C236" s="306"/>
      <c r="D236" s="307"/>
      <c r="E236" s="307"/>
      <c r="F236" s="308"/>
      <c r="G236" s="209"/>
    </row>
    <row r="237" spans="1:7" s="286" customFormat="1">
      <c r="A237" s="304"/>
      <c r="B237" s="291"/>
      <c r="C237" s="306"/>
      <c r="D237" s="307"/>
      <c r="E237" s="307"/>
      <c r="F237" s="308"/>
      <c r="G237" s="209"/>
    </row>
    <row r="238" spans="1:7" s="286" customFormat="1">
      <c r="A238" s="304"/>
      <c r="B238" s="305" t="s">
        <v>774</v>
      </c>
      <c r="C238" s="306"/>
      <c r="D238" s="307"/>
      <c r="E238" s="307"/>
      <c r="F238" s="308" t="s">
        <v>18</v>
      </c>
      <c r="G238" s="209"/>
    </row>
    <row r="239" spans="1:7" s="286" customFormat="1">
      <c r="A239" s="304"/>
      <c r="B239" s="305" t="s">
        <v>775</v>
      </c>
      <c r="C239" s="306"/>
      <c r="D239" s="307"/>
      <c r="E239" s="307"/>
      <c r="F239" s="308"/>
      <c r="G239" s="209"/>
    </row>
    <row r="240" spans="1:7" s="286" customFormat="1">
      <c r="A240" s="304"/>
      <c r="B240" s="305" t="s">
        <v>776</v>
      </c>
      <c r="C240" s="306"/>
      <c r="D240" s="307"/>
      <c r="E240" s="307"/>
      <c r="F240" s="308"/>
      <c r="G240" s="209"/>
    </row>
    <row r="241" spans="1:7" s="286" customFormat="1">
      <c r="A241" s="304"/>
      <c r="B241" s="305"/>
      <c r="C241" s="306"/>
      <c r="D241" s="307"/>
      <c r="E241" s="307"/>
      <c r="F241" s="308"/>
      <c r="G241" s="209"/>
    </row>
    <row r="242" spans="1:7" s="286" customFormat="1">
      <c r="A242" s="304"/>
      <c r="B242" s="305" t="s">
        <v>777</v>
      </c>
      <c r="C242" s="306"/>
      <c r="D242" s="307"/>
      <c r="E242" s="307"/>
      <c r="F242" s="308"/>
      <c r="G242" s="209"/>
    </row>
    <row r="243" spans="1:7" s="286" customFormat="1">
      <c r="A243" s="304"/>
      <c r="B243" s="305" t="s">
        <v>778</v>
      </c>
      <c r="C243" s="306"/>
      <c r="D243" s="307"/>
      <c r="E243" s="307"/>
      <c r="F243" s="308"/>
      <c r="G243" s="209"/>
    </row>
    <row r="244" spans="1:7" s="286" customFormat="1">
      <c r="A244" s="304"/>
      <c r="B244" s="305" t="s">
        <v>779</v>
      </c>
      <c r="C244" s="306"/>
      <c r="D244" s="307"/>
      <c r="E244" s="307"/>
      <c r="F244" s="308"/>
      <c r="G244" s="209"/>
    </row>
    <row r="245" spans="1:7" s="286" customFormat="1">
      <c r="A245" s="304"/>
      <c r="B245" s="305"/>
      <c r="C245" s="306"/>
      <c r="D245" s="307"/>
      <c r="E245" s="307"/>
      <c r="F245" s="308"/>
      <c r="G245" s="209"/>
    </row>
    <row r="246" spans="1:7" s="286" customFormat="1">
      <c r="A246" s="304"/>
      <c r="B246" s="305" t="s">
        <v>780</v>
      </c>
      <c r="C246" s="306"/>
      <c r="D246" s="307"/>
      <c r="E246" s="307"/>
      <c r="F246" s="308"/>
      <c r="G246" s="209"/>
    </row>
    <row r="247" spans="1:7" s="286" customFormat="1">
      <c r="A247" s="304"/>
      <c r="B247" s="305" t="s">
        <v>781</v>
      </c>
      <c r="C247" s="306"/>
      <c r="D247" s="307"/>
      <c r="E247" s="307"/>
      <c r="F247" s="308"/>
      <c r="G247" s="209"/>
    </row>
    <row r="248" spans="1:7" s="286" customFormat="1">
      <c r="A248" s="304"/>
      <c r="B248" s="305" t="s">
        <v>782</v>
      </c>
      <c r="C248" s="306"/>
      <c r="D248" s="307"/>
      <c r="E248" s="307"/>
      <c r="F248" s="308"/>
      <c r="G248" s="209"/>
    </row>
    <row r="249" spans="1:7" s="286" customFormat="1">
      <c r="A249" s="304"/>
      <c r="B249" s="305" t="s">
        <v>783</v>
      </c>
      <c r="C249" s="306"/>
      <c r="D249" s="307"/>
      <c r="E249" s="307"/>
      <c r="F249" s="308"/>
      <c r="G249" s="209"/>
    </row>
    <row r="250" spans="1:7" s="286" customFormat="1">
      <c r="A250" s="304"/>
      <c r="B250" s="305"/>
      <c r="C250" s="306"/>
      <c r="D250" s="307"/>
      <c r="E250" s="307"/>
      <c r="F250" s="308"/>
      <c r="G250" s="209"/>
    </row>
    <row r="251" spans="1:7" s="286" customFormat="1">
      <c r="A251" s="304"/>
      <c r="B251" s="305" t="s">
        <v>784</v>
      </c>
      <c r="C251" s="306"/>
      <c r="D251" s="307"/>
      <c r="E251" s="307"/>
      <c r="F251" s="308"/>
      <c r="G251" s="209"/>
    </row>
    <row r="252" spans="1:7" s="286" customFormat="1">
      <c r="A252" s="304"/>
      <c r="B252" s="305" t="s">
        <v>785</v>
      </c>
      <c r="C252" s="306"/>
      <c r="D252" s="307"/>
      <c r="E252" s="307"/>
      <c r="F252" s="308"/>
      <c r="G252" s="209"/>
    </row>
    <row r="253" spans="1:7" s="286" customFormat="1">
      <c r="A253" s="304"/>
      <c r="B253" s="305" t="s">
        <v>786</v>
      </c>
      <c r="C253" s="306"/>
      <c r="D253" s="307"/>
      <c r="E253" s="307"/>
      <c r="F253" s="308"/>
      <c r="G253" s="209"/>
    </row>
    <row r="254" spans="1:7" s="286" customFormat="1">
      <c r="A254" s="304"/>
      <c r="B254" s="305" t="s">
        <v>787</v>
      </c>
      <c r="C254" s="306"/>
      <c r="D254" s="307"/>
      <c r="E254" s="307"/>
      <c r="F254" s="308"/>
      <c r="G254" s="209"/>
    </row>
    <row r="255" spans="1:7" s="286" customFormat="1">
      <c r="A255" s="304"/>
      <c r="B255" s="305"/>
      <c r="C255" s="306"/>
      <c r="D255" s="307"/>
      <c r="E255" s="307"/>
      <c r="F255" s="308"/>
      <c r="G255" s="209"/>
    </row>
    <row r="256" spans="1:7" s="286" customFormat="1">
      <c r="A256" s="304" t="s">
        <v>788</v>
      </c>
      <c r="B256" s="305" t="s">
        <v>789</v>
      </c>
      <c r="C256" s="306"/>
      <c r="D256" s="307"/>
      <c r="E256" s="307"/>
      <c r="F256" s="308" t="s">
        <v>18</v>
      </c>
      <c r="G256" s="209"/>
    </row>
    <row r="257" spans="1:7" s="286" customFormat="1">
      <c r="A257" s="304"/>
      <c r="B257" s="291"/>
      <c r="C257" s="306"/>
      <c r="D257" s="307"/>
      <c r="E257" s="307"/>
      <c r="F257" s="308"/>
      <c r="G257" s="209"/>
    </row>
    <row r="258" spans="1:7" s="286" customFormat="1">
      <c r="A258" s="304" t="s">
        <v>790</v>
      </c>
      <c r="B258" s="305" t="s">
        <v>791</v>
      </c>
      <c r="C258" s="306"/>
      <c r="D258" s="307"/>
      <c r="E258" s="307"/>
      <c r="F258" s="308"/>
      <c r="G258" s="208" t="s">
        <v>632</v>
      </c>
    </row>
    <row r="259" spans="1:7" s="286" customFormat="1">
      <c r="A259" s="304"/>
      <c r="B259" s="305" t="s">
        <v>792</v>
      </c>
      <c r="C259" s="306"/>
      <c r="D259" s="307"/>
      <c r="E259" s="307"/>
      <c r="F259" s="308"/>
      <c r="G259" s="209"/>
    </row>
    <row r="260" spans="1:7" s="286" customFormat="1">
      <c r="A260" s="304"/>
      <c r="B260" s="305"/>
      <c r="C260" s="306"/>
      <c r="D260" s="307"/>
      <c r="E260" s="307"/>
      <c r="F260" s="308"/>
      <c r="G260" s="209"/>
    </row>
    <row r="261" spans="1:7" s="286" customFormat="1">
      <c r="A261" s="304" t="s">
        <v>793</v>
      </c>
      <c r="B261" s="305" t="s">
        <v>794</v>
      </c>
      <c r="C261" s="306"/>
      <c r="D261" s="307"/>
      <c r="E261" s="307"/>
      <c r="F261" s="308"/>
      <c r="G261" s="208" t="s">
        <v>632</v>
      </c>
    </row>
    <row r="262" spans="1:7" s="286" customFormat="1">
      <c r="A262" s="304"/>
      <c r="B262" s="305" t="s">
        <v>792</v>
      </c>
      <c r="C262" s="306"/>
      <c r="D262" s="307"/>
      <c r="E262" s="307"/>
      <c r="F262" s="308"/>
      <c r="G262" s="209"/>
    </row>
    <row r="263" spans="1:7" s="286" customFormat="1">
      <c r="A263" s="304"/>
      <c r="B263" s="305"/>
      <c r="C263" s="306"/>
      <c r="D263" s="307"/>
      <c r="E263" s="307"/>
      <c r="F263" s="308"/>
      <c r="G263" s="209"/>
    </row>
    <row r="264" spans="1:7" s="286" customFormat="1">
      <c r="A264" s="304" t="s">
        <v>795</v>
      </c>
      <c r="B264" s="305" t="s">
        <v>796</v>
      </c>
      <c r="C264" s="306"/>
      <c r="D264" s="307"/>
      <c r="E264" s="307"/>
      <c r="F264" s="308" t="s">
        <v>18</v>
      </c>
      <c r="G264" s="209"/>
    </row>
    <row r="265" spans="1:7" s="286" customFormat="1">
      <c r="A265" s="304"/>
      <c r="B265" s="291" t="s">
        <v>797</v>
      </c>
      <c r="C265" s="306"/>
      <c r="D265" s="307"/>
      <c r="E265" s="307"/>
      <c r="F265" s="308"/>
      <c r="G265" s="209"/>
    </row>
    <row r="266" spans="1:7" s="286" customFormat="1">
      <c r="A266" s="304"/>
      <c r="B266" s="305" t="s">
        <v>798</v>
      </c>
      <c r="C266" s="306"/>
      <c r="D266" s="307"/>
      <c r="E266" s="307"/>
      <c r="F266" s="308"/>
      <c r="G266" s="209"/>
    </row>
    <row r="267" spans="1:7" s="286" customFormat="1">
      <c r="A267" s="304"/>
      <c r="B267" s="305"/>
      <c r="C267" s="306"/>
      <c r="D267" s="307"/>
      <c r="E267" s="307"/>
      <c r="F267" s="308"/>
      <c r="G267" s="209"/>
    </row>
    <row r="268" spans="1:7" s="286" customFormat="1">
      <c r="A268" s="304" t="s">
        <v>799</v>
      </c>
      <c r="B268" s="305" t="s">
        <v>800</v>
      </c>
      <c r="C268" s="306"/>
      <c r="D268" s="307"/>
      <c r="E268" s="307"/>
      <c r="F268" s="308" t="s">
        <v>18</v>
      </c>
      <c r="G268" s="209"/>
    </row>
    <row r="269" spans="1:7" s="286" customFormat="1">
      <c r="A269" s="304"/>
      <c r="B269" s="305"/>
      <c r="C269" s="306"/>
      <c r="D269" s="307"/>
      <c r="E269" s="307"/>
      <c r="F269" s="308"/>
      <c r="G269" s="209"/>
    </row>
    <row r="270" spans="1:7" s="286" customFormat="1">
      <c r="A270" s="304" t="s">
        <v>801</v>
      </c>
      <c r="B270" s="305" t="s">
        <v>802</v>
      </c>
      <c r="C270" s="306"/>
      <c r="D270" s="307"/>
      <c r="E270" s="307"/>
      <c r="F270" s="308" t="s">
        <v>18</v>
      </c>
      <c r="G270" s="209"/>
    </row>
    <row r="271" spans="1:7" s="286" customFormat="1">
      <c r="A271" s="304"/>
      <c r="B271" s="305"/>
      <c r="C271" s="306"/>
      <c r="D271" s="307"/>
      <c r="E271" s="307"/>
      <c r="F271" s="308"/>
      <c r="G271" s="209"/>
    </row>
    <row r="272" spans="1:7" s="286" customFormat="1">
      <c r="A272" s="304" t="s">
        <v>803</v>
      </c>
      <c r="B272" s="305" t="s">
        <v>804</v>
      </c>
      <c r="C272" s="306"/>
      <c r="D272" s="307"/>
      <c r="E272" s="307"/>
      <c r="F272" s="308" t="s">
        <v>18</v>
      </c>
      <c r="G272" s="209"/>
    </row>
    <row r="273" spans="1:7" s="286" customFormat="1">
      <c r="A273" s="304"/>
      <c r="B273" s="305"/>
      <c r="C273" s="306"/>
      <c r="D273" s="307"/>
      <c r="E273" s="307"/>
      <c r="F273" s="308"/>
      <c r="G273" s="209"/>
    </row>
    <row r="274" spans="1:7" s="286" customFormat="1">
      <c r="A274" s="304" t="s">
        <v>805</v>
      </c>
      <c r="B274" s="305" t="s">
        <v>806</v>
      </c>
      <c r="C274" s="306"/>
      <c r="D274" s="307"/>
      <c r="E274" s="307"/>
      <c r="F274" s="308" t="s">
        <v>18</v>
      </c>
      <c r="G274" s="209"/>
    </row>
    <row r="275" spans="1:7" s="286" customFormat="1">
      <c r="A275" s="304"/>
      <c r="B275" s="305"/>
      <c r="C275" s="306"/>
      <c r="D275" s="307"/>
      <c r="E275" s="307"/>
      <c r="F275" s="308"/>
      <c r="G275" s="209"/>
    </row>
    <row r="276" spans="1:7" s="286" customFormat="1">
      <c r="A276" s="304" t="s">
        <v>807</v>
      </c>
      <c r="B276" s="305" t="s">
        <v>808</v>
      </c>
      <c r="C276" s="306"/>
      <c r="D276" s="307"/>
      <c r="E276" s="307"/>
      <c r="F276" s="308" t="s">
        <v>18</v>
      </c>
      <c r="G276" s="209"/>
    </row>
    <row r="277" spans="1:7" s="286" customFormat="1">
      <c r="A277" s="304"/>
      <c r="B277" s="305"/>
      <c r="C277" s="306"/>
      <c r="D277" s="307"/>
      <c r="E277" s="307"/>
      <c r="F277" s="308"/>
      <c r="G277" s="209"/>
    </row>
    <row r="278" spans="1:7" s="286" customFormat="1">
      <c r="A278" s="304" t="s">
        <v>809</v>
      </c>
      <c r="B278" s="305" t="s">
        <v>810</v>
      </c>
      <c r="C278" s="306"/>
      <c r="D278" s="307"/>
      <c r="E278" s="307"/>
      <c r="F278" s="308" t="s">
        <v>18</v>
      </c>
      <c r="G278" s="209"/>
    </row>
    <row r="279" spans="1:7" s="286" customFormat="1">
      <c r="A279" s="304"/>
      <c r="B279" s="305"/>
      <c r="C279" s="306"/>
      <c r="D279" s="307"/>
      <c r="E279" s="307"/>
      <c r="F279" s="308"/>
      <c r="G279" s="209"/>
    </row>
    <row r="280" spans="1:7" s="286" customFormat="1">
      <c r="A280" s="304" t="s">
        <v>811</v>
      </c>
      <c r="B280" s="305" t="s">
        <v>812</v>
      </c>
      <c r="C280" s="306"/>
      <c r="D280" s="307"/>
      <c r="E280" s="307"/>
      <c r="F280" s="308" t="s">
        <v>18</v>
      </c>
      <c r="G280" s="209"/>
    </row>
    <row r="281" spans="1:7" s="286" customFormat="1">
      <c r="A281" s="304"/>
      <c r="B281" s="305" t="s">
        <v>813</v>
      </c>
      <c r="C281" s="306"/>
      <c r="D281" s="307"/>
      <c r="E281" s="307"/>
      <c r="F281" s="308"/>
      <c r="G281" s="209"/>
    </row>
    <row r="282" spans="1:7" s="286" customFormat="1">
      <c r="A282" s="304"/>
      <c r="B282" s="305"/>
      <c r="C282" s="306"/>
      <c r="D282" s="307"/>
      <c r="E282" s="307"/>
      <c r="F282" s="308"/>
      <c r="G282" s="209"/>
    </row>
    <row r="283" spans="1:7" s="286" customFormat="1">
      <c r="A283" s="304" t="s">
        <v>814</v>
      </c>
      <c r="B283" s="305" t="s">
        <v>815</v>
      </c>
      <c r="C283" s="306"/>
      <c r="D283" s="307"/>
      <c r="E283" s="307"/>
      <c r="F283" s="308" t="s">
        <v>18</v>
      </c>
      <c r="G283" s="209"/>
    </row>
    <row r="284" spans="1:7" s="286" customFormat="1">
      <c r="A284" s="304"/>
      <c r="B284" s="305"/>
      <c r="C284" s="306"/>
      <c r="D284" s="307"/>
      <c r="E284" s="307"/>
      <c r="F284" s="308"/>
      <c r="G284" s="209"/>
    </row>
    <row r="285" spans="1:7" s="286" customFormat="1">
      <c r="A285" s="304" t="s">
        <v>816</v>
      </c>
      <c r="B285" s="305" t="s">
        <v>817</v>
      </c>
      <c r="C285" s="306"/>
      <c r="D285" s="307"/>
      <c r="E285" s="307"/>
      <c r="F285" s="308" t="s">
        <v>18</v>
      </c>
      <c r="G285" s="209"/>
    </row>
    <row r="286" spans="1:7" s="286" customFormat="1">
      <c r="A286" s="304"/>
      <c r="B286" s="305"/>
      <c r="C286" s="306"/>
      <c r="D286" s="307"/>
      <c r="E286" s="307"/>
      <c r="F286" s="308"/>
      <c r="G286" s="209"/>
    </row>
    <row r="287" spans="1:7" s="286" customFormat="1">
      <c r="A287" s="304" t="s">
        <v>818</v>
      </c>
      <c r="B287" s="305" t="s">
        <v>819</v>
      </c>
      <c r="C287" s="306"/>
      <c r="D287" s="307"/>
      <c r="E287" s="307"/>
      <c r="F287" s="308" t="s">
        <v>18</v>
      </c>
      <c r="G287" s="209"/>
    </row>
    <row r="288" spans="1:7" s="286" customFormat="1">
      <c r="A288" s="304"/>
      <c r="B288" s="305"/>
      <c r="C288" s="306"/>
      <c r="D288" s="307"/>
      <c r="E288" s="307"/>
      <c r="F288" s="308"/>
      <c r="G288" s="209"/>
    </row>
    <row r="289" spans="1:7" s="286" customFormat="1">
      <c r="A289" s="311"/>
      <c r="B289" s="312"/>
      <c r="C289" s="312"/>
      <c r="D289" s="313"/>
      <c r="E289" s="313"/>
      <c r="F289" s="311"/>
      <c r="G289" s="210"/>
    </row>
    <row r="290" spans="1:7" s="286" customFormat="1">
      <c r="A290" s="314"/>
      <c r="B290" s="306"/>
      <c r="C290" s="306"/>
      <c r="D290" s="315"/>
      <c r="E290" s="316" t="s">
        <v>642</v>
      </c>
      <c r="F290" s="314"/>
      <c r="G290" s="211">
        <f>SUM(G233:G288)</f>
        <v>0</v>
      </c>
    </row>
    <row r="291" spans="1:7" s="286" customFormat="1">
      <c r="A291" s="304"/>
      <c r="B291" s="305"/>
      <c r="C291" s="306"/>
      <c r="D291" s="307"/>
      <c r="E291" s="307"/>
      <c r="F291" s="308"/>
      <c r="G291" s="209"/>
    </row>
    <row r="292" spans="1:7" s="286" customFormat="1">
      <c r="A292" s="304" t="s">
        <v>820</v>
      </c>
      <c r="B292" s="305" t="s">
        <v>821</v>
      </c>
      <c r="C292" s="306"/>
      <c r="D292" s="307"/>
      <c r="E292" s="307"/>
      <c r="F292" s="308" t="s">
        <v>18</v>
      </c>
      <c r="G292" s="209"/>
    </row>
    <row r="293" spans="1:7" s="286" customFormat="1">
      <c r="A293" s="304"/>
      <c r="B293" s="305"/>
      <c r="C293" s="306"/>
      <c r="D293" s="307"/>
      <c r="E293" s="307"/>
      <c r="F293" s="308"/>
      <c r="G293" s="209"/>
    </row>
    <row r="294" spans="1:7" s="286" customFormat="1">
      <c r="A294" s="304" t="s">
        <v>822</v>
      </c>
      <c r="B294" s="305" t="s">
        <v>823</v>
      </c>
      <c r="C294" s="306"/>
      <c r="D294" s="307"/>
      <c r="E294" s="307"/>
      <c r="F294" s="308" t="s">
        <v>18</v>
      </c>
      <c r="G294" s="209"/>
    </row>
    <row r="295" spans="1:7" s="286" customFormat="1">
      <c r="A295" s="304"/>
      <c r="B295" s="305"/>
      <c r="C295" s="306"/>
      <c r="D295" s="307"/>
      <c r="E295" s="307"/>
      <c r="F295" s="308"/>
      <c r="G295" s="209"/>
    </row>
    <row r="296" spans="1:7" s="286" customFormat="1">
      <c r="A296" s="304" t="s">
        <v>824</v>
      </c>
      <c r="B296" s="305" t="s">
        <v>825</v>
      </c>
      <c r="C296" s="306"/>
      <c r="D296" s="307"/>
      <c r="E296" s="307"/>
      <c r="F296" s="308" t="s">
        <v>18</v>
      </c>
      <c r="G296" s="209"/>
    </row>
    <row r="297" spans="1:7" s="286" customFormat="1">
      <c r="A297" s="304"/>
      <c r="B297" s="305"/>
      <c r="C297" s="306"/>
      <c r="D297" s="307"/>
      <c r="E297" s="307"/>
      <c r="F297" s="308"/>
      <c r="G297" s="209"/>
    </row>
    <row r="298" spans="1:7" s="286" customFormat="1">
      <c r="A298" s="304" t="s">
        <v>826</v>
      </c>
      <c r="B298" s="305" t="s">
        <v>827</v>
      </c>
      <c r="C298" s="306"/>
      <c r="D298" s="307"/>
      <c r="E298" s="307"/>
      <c r="F298" s="308" t="s">
        <v>18</v>
      </c>
      <c r="G298" s="209"/>
    </row>
    <row r="299" spans="1:7" s="286" customFormat="1">
      <c r="A299" s="304"/>
      <c r="B299" s="331" t="s">
        <v>828</v>
      </c>
      <c r="C299" s="332"/>
      <c r="D299" s="307"/>
      <c r="E299" s="307"/>
      <c r="F299" s="308"/>
      <c r="G299" s="209"/>
    </row>
    <row r="300" spans="1:7" s="286" customFormat="1">
      <c r="A300" s="304"/>
      <c r="B300" s="331" t="s">
        <v>829</v>
      </c>
      <c r="C300" s="332"/>
      <c r="D300" s="307"/>
      <c r="E300" s="307"/>
      <c r="F300" s="308"/>
      <c r="G300" s="209"/>
    </row>
    <row r="301" spans="1:7" s="286" customFormat="1">
      <c r="A301" s="304"/>
      <c r="B301" s="331" t="s">
        <v>830</v>
      </c>
      <c r="C301" s="332"/>
      <c r="D301" s="307"/>
      <c r="E301" s="307"/>
      <c r="F301" s="308"/>
      <c r="G301" s="209"/>
    </row>
    <row r="302" spans="1:7" s="286" customFormat="1">
      <c r="A302" s="304"/>
      <c r="B302" s="331" t="s">
        <v>831</v>
      </c>
      <c r="C302" s="332"/>
      <c r="D302" s="307"/>
      <c r="E302" s="307"/>
      <c r="F302" s="308" t="s">
        <v>492</v>
      </c>
      <c r="G302" s="209"/>
    </row>
    <row r="303" spans="1:7" s="286" customFormat="1">
      <c r="A303" s="304"/>
      <c r="B303" s="331" t="s">
        <v>832</v>
      </c>
      <c r="C303" s="332"/>
      <c r="D303" s="307"/>
      <c r="E303" s="307"/>
      <c r="F303" s="308"/>
      <c r="G303" s="209"/>
    </row>
    <row r="304" spans="1:7" s="286" customFormat="1">
      <c r="A304" s="304"/>
      <c r="B304" s="331" t="s">
        <v>833</v>
      </c>
      <c r="C304" s="332"/>
      <c r="D304" s="307"/>
      <c r="E304" s="307"/>
      <c r="F304" s="308"/>
      <c r="G304" s="209"/>
    </row>
    <row r="305" spans="1:7" s="286" customFormat="1">
      <c r="A305" s="304"/>
      <c r="B305" s="331" t="s">
        <v>834</v>
      </c>
      <c r="C305" s="332"/>
      <c r="D305" s="307"/>
      <c r="E305" s="307"/>
      <c r="F305" s="308"/>
      <c r="G305" s="209"/>
    </row>
    <row r="306" spans="1:7" s="286" customFormat="1">
      <c r="A306" s="304"/>
      <c r="B306" s="331" t="s">
        <v>835</v>
      </c>
      <c r="C306" s="332"/>
      <c r="D306" s="307"/>
      <c r="E306" s="307"/>
      <c r="F306" s="308" t="s">
        <v>492</v>
      </c>
      <c r="G306" s="209"/>
    </row>
    <row r="307" spans="1:7" s="286" customFormat="1">
      <c r="A307" s="304"/>
      <c r="B307" s="331" t="s">
        <v>836</v>
      </c>
      <c r="C307" s="332"/>
      <c r="D307" s="307"/>
      <c r="E307" s="307"/>
      <c r="F307" s="308"/>
      <c r="G307" s="209"/>
    </row>
    <row r="308" spans="1:7" s="286" customFormat="1">
      <c r="A308" s="304"/>
      <c r="B308" s="331" t="s">
        <v>837</v>
      </c>
      <c r="C308" s="332"/>
      <c r="D308" s="307"/>
      <c r="E308" s="307"/>
      <c r="F308" s="308"/>
      <c r="G308" s="209"/>
    </row>
    <row r="309" spans="1:7" s="286" customFormat="1">
      <c r="A309" s="304"/>
      <c r="B309" s="331" t="s">
        <v>838</v>
      </c>
      <c r="C309" s="332"/>
      <c r="D309" s="307"/>
      <c r="E309" s="307"/>
      <c r="F309" s="308"/>
      <c r="G309" s="209"/>
    </row>
    <row r="310" spans="1:7" s="286" customFormat="1">
      <c r="A310" s="304"/>
      <c r="B310" s="331" t="s">
        <v>839</v>
      </c>
      <c r="C310" s="332"/>
      <c r="D310" s="307"/>
      <c r="E310" s="307"/>
      <c r="F310" s="308"/>
      <c r="G310" s="209"/>
    </row>
    <row r="311" spans="1:7" s="286" customFormat="1">
      <c r="A311" s="304"/>
      <c r="B311" s="331" t="s">
        <v>840</v>
      </c>
      <c r="C311" s="332"/>
      <c r="D311" s="307"/>
      <c r="E311" s="307"/>
      <c r="F311" s="308"/>
      <c r="G311" s="209"/>
    </row>
    <row r="312" spans="1:7" s="286" customFormat="1">
      <c r="A312" s="304"/>
      <c r="B312" s="331" t="s">
        <v>841</v>
      </c>
      <c r="C312" s="332"/>
      <c r="D312" s="307"/>
      <c r="E312" s="307"/>
      <c r="F312" s="308"/>
      <c r="G312" s="209"/>
    </row>
    <row r="313" spans="1:7" s="286" customFormat="1">
      <c r="A313" s="304"/>
      <c r="B313" s="331" t="s">
        <v>842</v>
      </c>
      <c r="C313" s="332"/>
      <c r="D313" s="307"/>
      <c r="E313" s="307"/>
      <c r="F313" s="308"/>
      <c r="G313" s="209"/>
    </row>
    <row r="314" spans="1:7" s="286" customFormat="1">
      <c r="A314" s="304"/>
      <c r="B314" s="331" t="s">
        <v>843</v>
      </c>
      <c r="C314" s="332"/>
      <c r="D314" s="307"/>
      <c r="E314" s="307"/>
      <c r="F314" s="308"/>
      <c r="G314" s="209"/>
    </row>
    <row r="315" spans="1:7" s="286" customFormat="1">
      <c r="A315" s="304"/>
      <c r="B315" s="331" t="s">
        <v>844</v>
      </c>
      <c r="C315" s="332"/>
      <c r="D315" s="307"/>
      <c r="E315" s="307"/>
      <c r="F315" s="308" t="s">
        <v>492</v>
      </c>
      <c r="G315" s="209"/>
    </row>
    <row r="316" spans="1:7" s="286" customFormat="1">
      <c r="A316" s="304"/>
      <c r="B316" s="331"/>
      <c r="C316" s="332"/>
      <c r="D316" s="307"/>
      <c r="E316" s="307"/>
      <c r="F316" s="308"/>
      <c r="G316" s="209"/>
    </row>
    <row r="317" spans="1:7" s="286" customFormat="1">
      <c r="A317" s="304" t="s">
        <v>845</v>
      </c>
      <c r="B317" s="305" t="s">
        <v>846</v>
      </c>
      <c r="C317" s="306"/>
      <c r="D317" s="307"/>
      <c r="E317" s="307"/>
      <c r="F317" s="308" t="s">
        <v>18</v>
      </c>
      <c r="G317" s="209"/>
    </row>
    <row r="318" spans="1:7" s="286" customFormat="1">
      <c r="A318" s="304"/>
      <c r="B318" s="305" t="s">
        <v>847</v>
      </c>
      <c r="C318" s="306"/>
      <c r="D318" s="307"/>
      <c r="E318" s="307"/>
      <c r="F318" s="308"/>
      <c r="G318" s="209"/>
    </row>
    <row r="319" spans="1:7" s="286" customFormat="1">
      <c r="A319" s="304"/>
      <c r="B319" s="331" t="s">
        <v>848</v>
      </c>
      <c r="C319" s="332"/>
      <c r="D319" s="307"/>
      <c r="E319" s="307"/>
      <c r="F319" s="308"/>
      <c r="G319" s="209"/>
    </row>
    <row r="320" spans="1:7" s="286" customFormat="1">
      <c r="A320" s="304"/>
      <c r="B320" s="331" t="s">
        <v>849</v>
      </c>
      <c r="C320" s="332"/>
      <c r="D320" s="307"/>
      <c r="E320" s="307"/>
      <c r="F320" s="308"/>
      <c r="G320" s="209"/>
    </row>
    <row r="321" spans="1:7" s="286" customFormat="1">
      <c r="A321" s="304"/>
      <c r="B321" s="331" t="s">
        <v>850</v>
      </c>
      <c r="C321" s="332"/>
      <c r="D321" s="307"/>
      <c r="E321" s="307"/>
      <c r="F321" s="308"/>
      <c r="G321" s="209"/>
    </row>
    <row r="322" spans="1:7" s="286" customFormat="1">
      <c r="A322" s="304"/>
      <c r="B322" s="331" t="s">
        <v>851</v>
      </c>
      <c r="C322" s="332"/>
      <c r="D322" s="307"/>
      <c r="E322" s="307"/>
      <c r="F322" s="308"/>
      <c r="G322" s="209"/>
    </row>
    <row r="323" spans="1:7" s="286" customFormat="1">
      <c r="A323" s="304"/>
      <c r="B323" s="331" t="s">
        <v>852</v>
      </c>
      <c r="C323" s="332"/>
      <c r="D323" s="307"/>
      <c r="E323" s="307"/>
      <c r="F323" s="308"/>
      <c r="G323" s="209"/>
    </row>
    <row r="324" spans="1:7" s="286" customFormat="1">
      <c r="A324" s="304"/>
      <c r="B324" s="331" t="s">
        <v>853</v>
      </c>
      <c r="C324" s="332"/>
      <c r="D324" s="307"/>
      <c r="E324" s="307"/>
      <c r="F324" s="308"/>
      <c r="G324" s="209"/>
    </row>
    <row r="325" spans="1:7" s="286" customFormat="1">
      <c r="A325" s="304"/>
      <c r="B325" s="331" t="s">
        <v>854</v>
      </c>
      <c r="C325" s="332"/>
      <c r="D325" s="307"/>
      <c r="E325" s="307"/>
      <c r="F325" s="308"/>
      <c r="G325" s="209"/>
    </row>
    <row r="326" spans="1:7" s="286" customFormat="1">
      <c r="A326" s="304"/>
      <c r="B326" s="331" t="s">
        <v>855</v>
      </c>
      <c r="C326" s="332"/>
      <c r="D326" s="307"/>
      <c r="E326" s="307"/>
      <c r="F326" s="308"/>
      <c r="G326" s="209"/>
    </row>
    <row r="327" spans="1:7" s="286" customFormat="1">
      <c r="A327" s="304"/>
      <c r="B327" s="331" t="s">
        <v>856</v>
      </c>
      <c r="C327" s="332"/>
      <c r="D327" s="307"/>
      <c r="E327" s="307"/>
      <c r="F327" s="308"/>
      <c r="G327" s="209"/>
    </row>
    <row r="328" spans="1:7" s="286" customFormat="1">
      <c r="A328" s="304"/>
      <c r="B328" s="331" t="s">
        <v>857</v>
      </c>
      <c r="C328" s="332"/>
      <c r="D328" s="307"/>
      <c r="E328" s="307"/>
      <c r="F328" s="308"/>
      <c r="G328" s="209"/>
    </row>
    <row r="329" spans="1:7" s="286" customFormat="1">
      <c r="A329" s="304"/>
      <c r="B329" s="331" t="s">
        <v>858</v>
      </c>
      <c r="C329" s="332"/>
      <c r="D329" s="307"/>
      <c r="E329" s="307"/>
      <c r="F329" s="308"/>
      <c r="G329" s="209"/>
    </row>
    <row r="330" spans="1:7" s="286" customFormat="1">
      <c r="A330" s="304"/>
      <c r="B330" s="331" t="s">
        <v>859</v>
      </c>
      <c r="C330" s="332"/>
      <c r="D330" s="307"/>
      <c r="E330" s="307"/>
      <c r="F330" s="308"/>
      <c r="G330" s="209"/>
    </row>
    <row r="331" spans="1:7" s="286" customFormat="1">
      <c r="A331" s="304"/>
      <c r="B331" s="331" t="s">
        <v>860</v>
      </c>
      <c r="C331" s="332"/>
      <c r="D331" s="307"/>
      <c r="E331" s="307"/>
      <c r="F331" s="308"/>
      <c r="G331" s="209"/>
    </row>
    <row r="332" spans="1:7" s="286" customFormat="1">
      <c r="A332" s="304"/>
      <c r="B332" s="331" t="s">
        <v>861</v>
      </c>
      <c r="C332" s="332"/>
      <c r="D332" s="307"/>
      <c r="E332" s="307"/>
      <c r="F332" s="308"/>
      <c r="G332" s="209"/>
    </row>
    <row r="333" spans="1:7" s="286" customFormat="1">
      <c r="A333" s="304"/>
      <c r="B333" s="331" t="s">
        <v>862</v>
      </c>
      <c r="C333" s="332"/>
      <c r="D333" s="307"/>
      <c r="E333" s="307"/>
      <c r="F333" s="308"/>
      <c r="G333" s="209"/>
    </row>
    <row r="334" spans="1:7" s="286" customFormat="1">
      <c r="A334" s="304"/>
      <c r="B334" s="331" t="s">
        <v>863</v>
      </c>
      <c r="C334" s="332"/>
      <c r="D334" s="307"/>
      <c r="E334" s="307"/>
      <c r="F334" s="308"/>
      <c r="G334" s="209"/>
    </row>
    <row r="335" spans="1:7" s="286" customFormat="1">
      <c r="A335" s="304"/>
      <c r="B335" s="331" t="s">
        <v>864</v>
      </c>
      <c r="C335" s="332"/>
      <c r="D335" s="307"/>
      <c r="E335" s="307"/>
      <c r="F335" s="308"/>
      <c r="G335" s="209"/>
    </row>
    <row r="336" spans="1:7" s="286" customFormat="1">
      <c r="A336" s="304"/>
      <c r="B336" s="305"/>
      <c r="C336" s="306"/>
      <c r="D336" s="307"/>
      <c r="E336" s="307"/>
      <c r="F336" s="308"/>
      <c r="G336" s="209"/>
    </row>
    <row r="337" spans="1:7" s="286" customFormat="1">
      <c r="A337" s="304" t="s">
        <v>865</v>
      </c>
      <c r="B337" s="305" t="s">
        <v>866</v>
      </c>
      <c r="C337" s="306"/>
      <c r="D337" s="307"/>
      <c r="E337" s="307"/>
      <c r="F337" s="308"/>
      <c r="G337" s="209"/>
    </row>
    <row r="338" spans="1:7" s="286" customFormat="1">
      <c r="A338" s="304"/>
      <c r="B338" s="305" t="s">
        <v>867</v>
      </c>
      <c r="C338" s="306"/>
      <c r="D338" s="307"/>
      <c r="E338" s="307"/>
      <c r="F338" s="308" t="s">
        <v>18</v>
      </c>
      <c r="G338" s="209"/>
    </row>
    <row r="339" spans="1:7" s="286" customFormat="1">
      <c r="A339" s="304"/>
      <c r="B339" s="333" t="s">
        <v>848</v>
      </c>
      <c r="C339" s="334"/>
      <c r="D339" s="307"/>
      <c r="E339" s="307"/>
      <c r="F339" s="308"/>
      <c r="G339" s="209"/>
    </row>
    <row r="340" spans="1:7" s="286" customFormat="1">
      <c r="A340" s="304"/>
      <c r="B340" s="333" t="s">
        <v>868</v>
      </c>
      <c r="C340" s="334"/>
      <c r="D340" s="307"/>
      <c r="E340" s="307"/>
      <c r="F340" s="308"/>
      <c r="G340" s="209"/>
    </row>
    <row r="341" spans="1:7" s="286" customFormat="1">
      <c r="A341" s="304"/>
      <c r="B341" s="333" t="s">
        <v>869</v>
      </c>
      <c r="C341" s="334"/>
      <c r="D341" s="307"/>
      <c r="E341" s="307"/>
      <c r="F341" s="308"/>
      <c r="G341" s="209"/>
    </row>
    <row r="342" spans="1:7" s="286" customFormat="1">
      <c r="A342" s="304"/>
      <c r="B342" s="333" t="s">
        <v>870</v>
      </c>
      <c r="C342" s="334"/>
      <c r="D342" s="307"/>
      <c r="E342" s="307"/>
      <c r="F342" s="308"/>
      <c r="G342" s="209"/>
    </row>
    <row r="343" spans="1:7" s="286" customFormat="1">
      <c r="A343" s="304"/>
      <c r="B343" s="333" t="s">
        <v>871</v>
      </c>
      <c r="C343" s="334"/>
      <c r="D343" s="307"/>
      <c r="E343" s="307"/>
      <c r="F343" s="308"/>
      <c r="G343" s="209"/>
    </row>
    <row r="344" spans="1:7" s="286" customFormat="1">
      <c r="A344" s="304"/>
      <c r="B344" s="333" t="s">
        <v>872</v>
      </c>
      <c r="C344" s="334"/>
      <c r="D344" s="307"/>
      <c r="E344" s="307"/>
      <c r="F344" s="308"/>
      <c r="G344" s="209"/>
    </row>
    <row r="345" spans="1:7" s="286" customFormat="1">
      <c r="A345" s="304"/>
      <c r="B345" s="333" t="s">
        <v>873</v>
      </c>
      <c r="C345" s="334"/>
      <c r="D345" s="307"/>
      <c r="E345" s="307"/>
      <c r="F345" s="308"/>
      <c r="G345" s="209"/>
    </row>
    <row r="346" spans="1:7" s="286" customFormat="1">
      <c r="A346" s="335"/>
      <c r="B346" s="336"/>
      <c r="C346" s="334"/>
      <c r="D346" s="307"/>
      <c r="E346" s="307"/>
      <c r="F346" s="314"/>
      <c r="G346" s="209"/>
    </row>
    <row r="347" spans="1:7" s="286" customFormat="1">
      <c r="A347" s="311"/>
      <c r="B347" s="312"/>
      <c r="C347" s="312"/>
      <c r="D347" s="313"/>
      <c r="E347" s="313"/>
      <c r="F347" s="311"/>
      <c r="G347" s="210"/>
    </row>
    <row r="348" spans="1:7" s="286" customFormat="1">
      <c r="A348" s="314"/>
      <c r="B348" s="306"/>
      <c r="C348" s="306"/>
      <c r="D348" s="315"/>
      <c r="E348" s="316" t="s">
        <v>642</v>
      </c>
      <c r="F348" s="314"/>
      <c r="G348" s="211">
        <f>SUM(G291:G346)</f>
        <v>0</v>
      </c>
    </row>
    <row r="349" spans="1:7" s="286" customFormat="1">
      <c r="A349" s="304"/>
      <c r="B349" s="333"/>
      <c r="C349" s="334"/>
      <c r="D349" s="307"/>
      <c r="E349" s="307"/>
      <c r="F349" s="308"/>
      <c r="G349" s="209"/>
    </row>
    <row r="350" spans="1:7" s="286" customFormat="1">
      <c r="A350" s="304" t="s">
        <v>874</v>
      </c>
      <c r="B350" s="305" t="s">
        <v>875</v>
      </c>
      <c r="C350" s="306"/>
      <c r="D350" s="307"/>
      <c r="E350" s="307"/>
      <c r="F350" s="308" t="s">
        <v>18</v>
      </c>
      <c r="G350" s="209"/>
    </row>
    <row r="351" spans="1:7" s="286" customFormat="1">
      <c r="A351" s="304"/>
      <c r="B351" s="305"/>
      <c r="C351" s="306"/>
      <c r="D351" s="307"/>
      <c r="E351" s="307"/>
      <c r="F351" s="308"/>
      <c r="G351" s="209"/>
    </row>
    <row r="352" spans="1:7" s="286" customFormat="1">
      <c r="A352" s="304"/>
      <c r="B352" s="333" t="s">
        <v>876</v>
      </c>
      <c r="C352" s="334"/>
      <c r="D352" s="307"/>
      <c r="E352" s="307"/>
      <c r="F352" s="308"/>
      <c r="G352" s="209"/>
    </row>
    <row r="353" spans="1:7" s="286" customFormat="1">
      <c r="A353" s="304"/>
      <c r="B353" s="333" t="s">
        <v>877</v>
      </c>
      <c r="C353" s="334"/>
      <c r="D353" s="307"/>
      <c r="E353" s="307"/>
      <c r="F353" s="308"/>
      <c r="G353" s="209"/>
    </row>
    <row r="354" spans="1:7" s="286" customFormat="1">
      <c r="A354" s="304"/>
      <c r="B354" s="333" t="s">
        <v>878</v>
      </c>
      <c r="C354" s="334"/>
      <c r="D354" s="307"/>
      <c r="E354" s="307"/>
      <c r="F354" s="308"/>
      <c r="G354" s="209"/>
    </row>
    <row r="355" spans="1:7" s="286" customFormat="1">
      <c r="A355" s="304"/>
      <c r="B355" s="333" t="s">
        <v>879</v>
      </c>
      <c r="C355" s="334"/>
      <c r="D355" s="307"/>
      <c r="E355" s="307"/>
      <c r="F355" s="308"/>
      <c r="G355" s="209"/>
    </row>
    <row r="356" spans="1:7" s="286" customFormat="1">
      <c r="A356" s="304"/>
      <c r="B356" s="333" t="s">
        <v>880</v>
      </c>
      <c r="C356" s="334"/>
      <c r="D356" s="307"/>
      <c r="E356" s="307"/>
      <c r="F356" s="308"/>
      <c r="G356" s="209"/>
    </row>
    <row r="357" spans="1:7" s="286" customFormat="1">
      <c r="A357" s="304"/>
      <c r="B357" s="333" t="s">
        <v>881</v>
      </c>
      <c r="C357" s="334"/>
      <c r="D357" s="307"/>
      <c r="E357" s="307"/>
      <c r="F357" s="308"/>
      <c r="G357" s="209"/>
    </row>
    <row r="358" spans="1:7" s="286" customFormat="1">
      <c r="A358" s="304"/>
      <c r="B358" s="333" t="s">
        <v>882</v>
      </c>
      <c r="C358" s="334"/>
      <c r="D358" s="307"/>
      <c r="E358" s="307"/>
      <c r="F358" s="308"/>
      <c r="G358" s="209"/>
    </row>
    <row r="359" spans="1:7" s="286" customFormat="1">
      <c r="A359" s="304"/>
      <c r="B359" s="333"/>
      <c r="C359" s="334"/>
      <c r="D359" s="307"/>
      <c r="E359" s="307"/>
      <c r="F359" s="308"/>
      <c r="G359" s="209"/>
    </row>
    <row r="360" spans="1:7" s="286" customFormat="1">
      <c r="A360" s="304" t="s">
        <v>883</v>
      </c>
      <c r="B360" s="305" t="s">
        <v>884</v>
      </c>
      <c r="C360" s="306"/>
      <c r="D360" s="307"/>
      <c r="E360" s="307"/>
      <c r="F360" s="308" t="s">
        <v>18</v>
      </c>
      <c r="G360" s="209"/>
    </row>
    <row r="361" spans="1:7" s="286" customFormat="1">
      <c r="A361" s="304"/>
      <c r="B361" s="333" t="s">
        <v>885</v>
      </c>
      <c r="C361" s="334"/>
      <c r="D361" s="307"/>
      <c r="E361" s="307"/>
      <c r="F361" s="308"/>
      <c r="G361" s="209"/>
    </row>
    <row r="362" spans="1:7" s="286" customFormat="1">
      <c r="A362" s="304"/>
      <c r="B362" s="333" t="s">
        <v>886</v>
      </c>
      <c r="C362" s="334"/>
      <c r="D362" s="307"/>
      <c r="E362" s="307"/>
      <c r="F362" s="308"/>
      <c r="G362" s="209"/>
    </row>
    <row r="363" spans="1:7" s="286" customFormat="1">
      <c r="A363" s="304"/>
      <c r="B363" s="333" t="s">
        <v>887</v>
      </c>
      <c r="C363" s="334"/>
      <c r="D363" s="307"/>
      <c r="E363" s="307"/>
      <c r="F363" s="308"/>
      <c r="G363" s="209"/>
    </row>
    <row r="364" spans="1:7" s="286" customFormat="1">
      <c r="A364" s="304"/>
      <c r="B364" s="305"/>
      <c r="C364" s="306"/>
      <c r="D364" s="307"/>
      <c r="E364" s="307"/>
      <c r="F364" s="308"/>
      <c r="G364" s="209"/>
    </row>
    <row r="365" spans="1:7" s="286" customFormat="1">
      <c r="A365" s="304"/>
      <c r="B365" s="333" t="s">
        <v>888</v>
      </c>
      <c r="C365" s="334"/>
      <c r="D365" s="307"/>
      <c r="E365" s="307"/>
      <c r="F365" s="308"/>
      <c r="G365" s="209"/>
    </row>
    <row r="366" spans="1:7" s="286" customFormat="1">
      <c r="A366" s="304"/>
      <c r="B366" s="333" t="s">
        <v>889</v>
      </c>
      <c r="C366" s="334"/>
      <c r="D366" s="307"/>
      <c r="E366" s="307"/>
      <c r="F366" s="308"/>
      <c r="G366" s="209"/>
    </row>
    <row r="367" spans="1:7" s="286" customFormat="1">
      <c r="A367" s="304"/>
      <c r="B367" s="333" t="s">
        <v>890</v>
      </c>
      <c r="C367" s="334"/>
      <c r="D367" s="307"/>
      <c r="E367" s="307"/>
      <c r="F367" s="308"/>
      <c r="G367" s="209"/>
    </row>
    <row r="368" spans="1:7" s="286" customFormat="1">
      <c r="A368" s="304"/>
      <c r="B368" s="333" t="s">
        <v>891</v>
      </c>
      <c r="C368" s="334"/>
      <c r="D368" s="307"/>
      <c r="E368" s="307"/>
      <c r="F368" s="308"/>
      <c r="G368" s="209"/>
    </row>
    <row r="369" spans="1:7" s="286" customFormat="1">
      <c r="A369" s="304"/>
      <c r="B369" s="333" t="s">
        <v>892</v>
      </c>
      <c r="C369" s="334"/>
      <c r="D369" s="307"/>
      <c r="E369" s="307"/>
      <c r="F369" s="308"/>
      <c r="G369" s="209"/>
    </row>
    <row r="370" spans="1:7" s="286" customFormat="1">
      <c r="A370" s="304"/>
      <c r="B370" s="333" t="s">
        <v>893</v>
      </c>
      <c r="C370" s="334"/>
      <c r="D370" s="307"/>
      <c r="E370" s="307"/>
      <c r="F370" s="308"/>
      <c r="G370" s="209"/>
    </row>
    <row r="371" spans="1:7" s="286" customFormat="1">
      <c r="A371" s="304"/>
      <c r="B371" s="333" t="s">
        <v>894</v>
      </c>
      <c r="C371" s="334"/>
      <c r="D371" s="307"/>
      <c r="E371" s="307"/>
      <c r="F371" s="308"/>
      <c r="G371" s="209"/>
    </row>
    <row r="372" spans="1:7" s="286" customFormat="1">
      <c r="A372" s="304"/>
      <c r="B372" s="333" t="s">
        <v>895</v>
      </c>
      <c r="C372" s="334"/>
      <c r="D372" s="307"/>
      <c r="E372" s="307"/>
      <c r="F372" s="308"/>
      <c r="G372" s="209"/>
    </row>
    <row r="373" spans="1:7" s="286" customFormat="1">
      <c r="A373" s="304"/>
      <c r="B373" s="333" t="s">
        <v>896</v>
      </c>
      <c r="C373" s="334"/>
      <c r="D373" s="307"/>
      <c r="E373" s="307"/>
      <c r="F373" s="308" t="s">
        <v>492</v>
      </c>
      <c r="G373" s="209"/>
    </row>
    <row r="374" spans="1:7" s="286" customFormat="1">
      <c r="A374" s="304"/>
      <c r="B374" s="333"/>
      <c r="C374" s="334"/>
      <c r="D374" s="307"/>
      <c r="E374" s="307"/>
      <c r="F374" s="308"/>
      <c r="G374" s="209"/>
    </row>
    <row r="375" spans="1:7" s="286" customFormat="1">
      <c r="A375" s="304"/>
      <c r="B375" s="333" t="s">
        <v>897</v>
      </c>
      <c r="C375" s="334"/>
      <c r="D375" s="307"/>
      <c r="E375" s="307"/>
      <c r="F375" s="308"/>
      <c r="G375" s="209"/>
    </row>
    <row r="376" spans="1:7" s="286" customFormat="1">
      <c r="A376" s="304"/>
      <c r="B376" s="333" t="s">
        <v>898</v>
      </c>
      <c r="C376" s="334"/>
      <c r="D376" s="307"/>
      <c r="E376" s="307"/>
      <c r="F376" s="308"/>
      <c r="G376" s="209"/>
    </row>
    <row r="377" spans="1:7" s="286" customFormat="1">
      <c r="A377" s="304"/>
      <c r="B377" s="333" t="s">
        <v>899</v>
      </c>
      <c r="C377" s="334"/>
      <c r="D377" s="307"/>
      <c r="E377" s="307"/>
      <c r="F377" s="308"/>
      <c r="G377" s="209"/>
    </row>
    <row r="378" spans="1:7" s="286" customFormat="1">
      <c r="A378" s="304"/>
      <c r="B378" s="333" t="s">
        <v>900</v>
      </c>
      <c r="C378" s="334"/>
      <c r="D378" s="307"/>
      <c r="E378" s="307"/>
      <c r="F378" s="308"/>
      <c r="G378" s="209"/>
    </row>
    <row r="379" spans="1:7" s="286" customFormat="1">
      <c r="A379" s="304"/>
      <c r="B379" s="333" t="s">
        <v>901</v>
      </c>
      <c r="C379" s="334"/>
      <c r="D379" s="307"/>
      <c r="E379" s="307"/>
      <c r="F379" s="308" t="s">
        <v>492</v>
      </c>
      <c r="G379" s="209"/>
    </row>
    <row r="380" spans="1:7" s="286" customFormat="1">
      <c r="A380" s="304"/>
      <c r="B380" s="333"/>
      <c r="C380" s="334"/>
      <c r="D380" s="307"/>
      <c r="E380" s="307"/>
      <c r="F380" s="308"/>
      <c r="G380" s="209"/>
    </row>
    <row r="381" spans="1:7" s="286" customFormat="1">
      <c r="A381" s="304"/>
      <c r="B381" s="333" t="s">
        <v>902</v>
      </c>
      <c r="C381" s="334"/>
      <c r="D381" s="307"/>
      <c r="E381" s="307"/>
      <c r="F381" s="308"/>
      <c r="G381" s="209"/>
    </row>
    <row r="382" spans="1:7" s="286" customFormat="1">
      <c r="A382" s="304"/>
      <c r="B382" s="333" t="s">
        <v>903</v>
      </c>
      <c r="C382" s="334"/>
      <c r="D382" s="307"/>
      <c r="E382" s="307"/>
      <c r="F382" s="308" t="s">
        <v>492</v>
      </c>
      <c r="G382" s="209"/>
    </row>
    <row r="383" spans="1:7" s="286" customFormat="1">
      <c r="A383" s="304"/>
      <c r="B383" s="333"/>
      <c r="C383" s="334"/>
      <c r="D383" s="307"/>
      <c r="E383" s="307"/>
      <c r="F383" s="308"/>
      <c r="G383" s="209"/>
    </row>
    <row r="384" spans="1:7" s="286" customFormat="1">
      <c r="A384" s="304"/>
      <c r="B384" s="333" t="s">
        <v>904</v>
      </c>
      <c r="C384" s="334"/>
      <c r="D384" s="307"/>
      <c r="E384" s="307"/>
      <c r="F384" s="308"/>
      <c r="G384" s="209"/>
    </row>
    <row r="385" spans="1:7" s="286" customFormat="1">
      <c r="A385" s="304"/>
      <c r="B385" s="333" t="s">
        <v>905</v>
      </c>
      <c r="C385" s="334"/>
      <c r="D385" s="307"/>
      <c r="E385" s="307"/>
      <c r="F385" s="308"/>
      <c r="G385" s="209"/>
    </row>
    <row r="386" spans="1:7" s="286" customFormat="1">
      <c r="A386" s="304"/>
      <c r="B386" s="333" t="s">
        <v>906</v>
      </c>
      <c r="C386" s="334"/>
      <c r="D386" s="307"/>
      <c r="E386" s="307"/>
      <c r="F386" s="308"/>
      <c r="G386" s="209"/>
    </row>
    <row r="387" spans="1:7" s="286" customFormat="1">
      <c r="A387" s="304"/>
      <c r="B387" s="333" t="s">
        <v>907</v>
      </c>
      <c r="C387" s="334"/>
      <c r="D387" s="307"/>
      <c r="E387" s="307"/>
      <c r="F387" s="308"/>
      <c r="G387" s="209"/>
    </row>
    <row r="388" spans="1:7" s="286" customFormat="1">
      <c r="A388" s="304"/>
      <c r="B388" s="333" t="s">
        <v>908</v>
      </c>
      <c r="C388" s="334"/>
      <c r="D388" s="307"/>
      <c r="E388" s="307"/>
      <c r="F388" s="308"/>
      <c r="G388" s="209"/>
    </row>
    <row r="389" spans="1:7" s="286" customFormat="1">
      <c r="A389" s="304"/>
      <c r="B389" s="325" t="s">
        <v>909</v>
      </c>
      <c r="C389" s="326"/>
      <c r="D389" s="307"/>
      <c r="E389" s="307"/>
      <c r="F389" s="308" t="s">
        <v>492</v>
      </c>
      <c r="G389" s="209"/>
    </row>
    <row r="390" spans="1:7" s="286" customFormat="1">
      <c r="A390" s="304"/>
      <c r="B390" s="325"/>
      <c r="C390" s="326"/>
      <c r="D390" s="307"/>
      <c r="E390" s="307"/>
      <c r="F390" s="308"/>
      <c r="G390" s="209"/>
    </row>
    <row r="391" spans="1:7" s="286" customFormat="1">
      <c r="A391" s="304" t="s">
        <v>910</v>
      </c>
      <c r="B391" s="305" t="s">
        <v>911</v>
      </c>
      <c r="C391" s="306"/>
      <c r="D391" s="307"/>
      <c r="E391" s="307"/>
      <c r="F391" s="308" t="s">
        <v>18</v>
      </c>
      <c r="G391" s="209"/>
    </row>
    <row r="392" spans="1:7" s="286" customFormat="1">
      <c r="A392" s="304"/>
      <c r="B392" s="333" t="s">
        <v>912</v>
      </c>
      <c r="C392" s="334"/>
      <c r="D392" s="307"/>
      <c r="E392" s="307"/>
      <c r="F392" s="308"/>
      <c r="G392" s="209"/>
    </row>
    <row r="393" spans="1:7" s="286" customFormat="1">
      <c r="A393" s="304"/>
      <c r="B393" s="333" t="s">
        <v>913</v>
      </c>
      <c r="C393" s="334"/>
      <c r="D393" s="307"/>
      <c r="E393" s="307"/>
      <c r="F393" s="308"/>
      <c r="G393" s="209"/>
    </row>
    <row r="394" spans="1:7" s="286" customFormat="1">
      <c r="A394" s="304"/>
      <c r="B394" s="333" t="s">
        <v>914</v>
      </c>
      <c r="C394" s="334"/>
      <c r="D394" s="307"/>
      <c r="E394" s="307"/>
      <c r="F394" s="308"/>
      <c r="G394" s="209"/>
    </row>
    <row r="395" spans="1:7" s="286" customFormat="1">
      <c r="A395" s="304"/>
      <c r="B395" s="333"/>
      <c r="C395" s="334"/>
      <c r="D395" s="307"/>
      <c r="E395" s="307"/>
      <c r="F395" s="308"/>
      <c r="G395" s="209"/>
    </row>
    <row r="396" spans="1:7" s="286" customFormat="1">
      <c r="A396" s="304"/>
      <c r="B396" s="333"/>
      <c r="C396" s="334"/>
      <c r="D396" s="307"/>
      <c r="E396" s="307"/>
      <c r="F396" s="308"/>
      <c r="G396" s="209"/>
    </row>
    <row r="397" spans="1:7" s="286" customFormat="1">
      <c r="A397" s="304"/>
      <c r="B397" s="305"/>
      <c r="C397" s="306"/>
      <c r="D397" s="307"/>
      <c r="E397" s="307"/>
      <c r="F397" s="308"/>
      <c r="G397" s="209"/>
    </row>
    <row r="398" spans="1:7" s="286" customFormat="1">
      <c r="A398" s="304"/>
      <c r="B398" s="305"/>
      <c r="C398" s="306"/>
      <c r="D398" s="307"/>
      <c r="E398" s="307"/>
      <c r="F398" s="308"/>
      <c r="G398" s="209"/>
    </row>
    <row r="399" spans="1:7" s="286" customFormat="1">
      <c r="A399" s="304"/>
      <c r="B399" s="305"/>
      <c r="C399" s="306"/>
      <c r="D399" s="307"/>
      <c r="E399" s="307"/>
      <c r="F399" s="308"/>
      <c r="G399" s="209"/>
    </row>
    <row r="400" spans="1:7" s="286" customFormat="1">
      <c r="A400" s="304"/>
      <c r="B400" s="305"/>
      <c r="C400" s="306"/>
      <c r="D400" s="307"/>
      <c r="E400" s="307"/>
      <c r="F400" s="308"/>
      <c r="G400" s="209"/>
    </row>
    <row r="401" spans="1:7" s="286" customFormat="1">
      <c r="A401" s="304"/>
      <c r="B401" s="305"/>
      <c r="C401" s="306"/>
      <c r="D401" s="307"/>
      <c r="E401" s="307"/>
      <c r="F401" s="308"/>
      <c r="G401" s="209"/>
    </row>
    <row r="402" spans="1:7" s="286" customFormat="1">
      <c r="A402" s="304"/>
      <c r="B402" s="305"/>
      <c r="C402" s="306"/>
      <c r="D402" s="307"/>
      <c r="E402" s="307"/>
      <c r="F402" s="308"/>
      <c r="G402" s="209"/>
    </row>
    <row r="403" spans="1:7" s="286" customFormat="1">
      <c r="A403" s="304"/>
      <c r="B403" s="305"/>
      <c r="C403" s="306"/>
      <c r="D403" s="307"/>
      <c r="E403" s="307"/>
      <c r="F403" s="308"/>
      <c r="G403" s="209"/>
    </row>
    <row r="404" spans="1:7" s="286" customFormat="1">
      <c r="A404" s="304"/>
      <c r="B404" s="305"/>
      <c r="C404" s="306"/>
      <c r="D404" s="307"/>
      <c r="E404" s="307"/>
      <c r="F404" s="308"/>
      <c r="G404" s="209"/>
    </row>
    <row r="405" spans="1:7" s="286" customFormat="1">
      <c r="A405" s="311"/>
      <c r="B405" s="312"/>
      <c r="C405" s="312"/>
      <c r="D405" s="313"/>
      <c r="E405" s="313"/>
      <c r="F405" s="311"/>
      <c r="G405" s="210"/>
    </row>
    <row r="406" spans="1:7" s="286" customFormat="1">
      <c r="A406" s="314"/>
      <c r="B406" s="306"/>
      <c r="C406" s="306"/>
      <c r="D406" s="315"/>
      <c r="E406" s="316" t="s">
        <v>642</v>
      </c>
      <c r="F406" s="314"/>
      <c r="G406" s="211">
        <f>SUM(G349:G404)</f>
        <v>0</v>
      </c>
    </row>
    <row r="407" spans="1:7" s="286" customFormat="1">
      <c r="A407" s="304"/>
      <c r="B407" s="305"/>
      <c r="C407" s="306"/>
      <c r="D407" s="307"/>
      <c r="E407" s="307"/>
      <c r="F407" s="308"/>
      <c r="G407" s="209"/>
    </row>
    <row r="408" spans="1:7" s="286" customFormat="1">
      <c r="A408" s="304" t="s">
        <v>915</v>
      </c>
      <c r="B408" s="305" t="s">
        <v>916</v>
      </c>
      <c r="C408" s="306"/>
      <c r="D408" s="307"/>
      <c r="E408" s="307"/>
      <c r="F408" s="308" t="s">
        <v>18</v>
      </c>
      <c r="G408" s="209"/>
    </row>
    <row r="409" spans="1:7" s="286" customFormat="1">
      <c r="A409" s="304"/>
      <c r="B409" s="333" t="s">
        <v>917</v>
      </c>
      <c r="C409" s="334"/>
      <c r="D409" s="307"/>
      <c r="E409" s="307"/>
      <c r="F409" s="308"/>
      <c r="G409" s="209"/>
    </row>
    <row r="410" spans="1:7" s="286" customFormat="1">
      <c r="A410" s="304"/>
      <c r="B410" s="333" t="s">
        <v>918</v>
      </c>
      <c r="C410" s="334"/>
      <c r="D410" s="307"/>
      <c r="E410" s="307"/>
      <c r="F410" s="308"/>
      <c r="G410" s="209"/>
    </row>
    <row r="411" spans="1:7" s="286" customFormat="1">
      <c r="A411" s="304"/>
      <c r="B411" s="333" t="s">
        <v>919</v>
      </c>
      <c r="C411" s="334"/>
      <c r="D411" s="307"/>
      <c r="E411" s="307"/>
      <c r="F411" s="308"/>
      <c r="G411" s="209"/>
    </row>
    <row r="412" spans="1:7" s="286" customFormat="1">
      <c r="A412" s="304"/>
      <c r="B412" s="333" t="s">
        <v>920</v>
      </c>
      <c r="C412" s="334"/>
      <c r="D412" s="307"/>
      <c r="E412" s="307"/>
      <c r="F412" s="308"/>
      <c r="G412" s="209"/>
    </row>
    <row r="413" spans="1:7" s="286" customFormat="1">
      <c r="A413" s="304"/>
      <c r="B413" s="333" t="s">
        <v>921</v>
      </c>
      <c r="C413" s="334"/>
      <c r="D413" s="307"/>
      <c r="E413" s="307"/>
      <c r="F413" s="308"/>
      <c r="G413" s="209"/>
    </row>
    <row r="414" spans="1:7" s="286" customFormat="1">
      <c r="A414" s="304"/>
      <c r="B414" s="333" t="s">
        <v>922</v>
      </c>
      <c r="C414" s="334"/>
      <c r="D414" s="307"/>
      <c r="E414" s="307"/>
      <c r="F414" s="308"/>
      <c r="G414" s="209"/>
    </row>
    <row r="415" spans="1:7" s="286" customFormat="1">
      <c r="A415" s="304"/>
      <c r="B415" s="333" t="s">
        <v>923</v>
      </c>
      <c r="C415" s="334"/>
      <c r="D415" s="307"/>
      <c r="E415" s="307"/>
      <c r="F415" s="308"/>
      <c r="G415" s="209"/>
    </row>
    <row r="416" spans="1:7" s="286" customFormat="1">
      <c r="A416" s="304"/>
      <c r="B416" s="333" t="s">
        <v>924</v>
      </c>
      <c r="C416" s="334"/>
      <c r="D416" s="307"/>
      <c r="E416" s="307"/>
      <c r="F416" s="308"/>
      <c r="G416" s="209"/>
    </row>
    <row r="417" spans="1:7" s="286" customFormat="1">
      <c r="A417" s="304"/>
      <c r="B417" s="333" t="s">
        <v>925</v>
      </c>
      <c r="C417" s="334"/>
      <c r="D417" s="307"/>
      <c r="E417" s="307"/>
      <c r="F417" s="308"/>
      <c r="G417" s="209"/>
    </row>
    <row r="418" spans="1:7" s="286" customFormat="1">
      <c r="A418" s="304"/>
      <c r="B418" s="333" t="s">
        <v>926</v>
      </c>
      <c r="C418" s="334"/>
      <c r="D418" s="307"/>
      <c r="E418" s="307"/>
      <c r="F418" s="308"/>
      <c r="G418" s="209"/>
    </row>
    <row r="419" spans="1:7" s="286" customFormat="1">
      <c r="A419" s="304"/>
      <c r="B419" s="333" t="s">
        <v>927</v>
      </c>
      <c r="C419" s="334"/>
      <c r="D419" s="307"/>
      <c r="E419" s="307"/>
      <c r="F419" s="308"/>
      <c r="G419" s="209"/>
    </row>
    <row r="420" spans="1:7" s="286" customFormat="1">
      <c r="A420" s="304"/>
      <c r="B420" s="333" t="s">
        <v>928</v>
      </c>
      <c r="C420" s="334"/>
      <c r="D420" s="307"/>
      <c r="E420" s="307"/>
      <c r="F420" s="308"/>
      <c r="G420" s="209"/>
    </row>
    <row r="421" spans="1:7" s="286" customFormat="1">
      <c r="A421" s="304"/>
      <c r="B421" s="333" t="s">
        <v>929</v>
      </c>
      <c r="C421" s="334"/>
      <c r="D421" s="307"/>
      <c r="E421" s="307"/>
      <c r="F421" s="308"/>
      <c r="G421" s="209"/>
    </row>
    <row r="422" spans="1:7" s="286" customFormat="1">
      <c r="A422" s="304"/>
      <c r="B422" s="333" t="s">
        <v>930</v>
      </c>
      <c r="C422" s="334"/>
      <c r="D422" s="307"/>
      <c r="E422" s="307"/>
      <c r="F422" s="308"/>
      <c r="G422" s="209"/>
    </row>
    <row r="423" spans="1:7" s="286" customFormat="1">
      <c r="A423" s="304"/>
      <c r="B423" s="333" t="s">
        <v>927</v>
      </c>
      <c r="C423" s="334"/>
      <c r="D423" s="307"/>
      <c r="E423" s="307"/>
      <c r="F423" s="308"/>
      <c r="G423" s="209"/>
    </row>
    <row r="424" spans="1:7" s="286" customFormat="1">
      <c r="A424" s="304"/>
      <c r="B424" s="333" t="s">
        <v>931</v>
      </c>
      <c r="C424" s="334"/>
      <c r="D424" s="307"/>
      <c r="E424" s="307"/>
      <c r="F424" s="308"/>
      <c r="G424" s="209"/>
    </row>
    <row r="425" spans="1:7" s="286" customFormat="1">
      <c r="A425" s="304"/>
      <c r="B425" s="333" t="s">
        <v>927</v>
      </c>
      <c r="C425" s="334"/>
      <c r="D425" s="307"/>
      <c r="E425" s="307"/>
      <c r="F425" s="308"/>
      <c r="G425" s="209"/>
    </row>
    <row r="426" spans="1:7" s="286" customFormat="1">
      <c r="A426" s="304"/>
      <c r="B426" s="333" t="s">
        <v>848</v>
      </c>
      <c r="C426" s="334"/>
      <c r="D426" s="307"/>
      <c r="E426" s="307"/>
      <c r="F426" s="308"/>
      <c r="G426" s="209"/>
    </row>
    <row r="427" spans="1:7" s="286" customFormat="1">
      <c r="A427" s="304"/>
      <c r="B427" s="333" t="s">
        <v>932</v>
      </c>
      <c r="C427" s="334"/>
      <c r="D427" s="307"/>
      <c r="E427" s="307"/>
      <c r="F427" s="308"/>
      <c r="G427" s="209"/>
    </row>
    <row r="428" spans="1:7" s="286" customFormat="1">
      <c r="A428" s="304"/>
      <c r="B428" s="333" t="s">
        <v>933</v>
      </c>
      <c r="C428" s="334"/>
      <c r="D428" s="307"/>
      <c r="E428" s="307"/>
      <c r="F428" s="308"/>
      <c r="G428" s="209"/>
    </row>
    <row r="429" spans="1:7" s="286" customFormat="1">
      <c r="A429" s="304"/>
      <c r="B429" s="333" t="s">
        <v>934</v>
      </c>
      <c r="C429" s="334"/>
      <c r="D429" s="307"/>
      <c r="E429" s="307"/>
      <c r="F429" s="308"/>
      <c r="G429" s="209"/>
    </row>
    <row r="430" spans="1:7" s="286" customFormat="1">
      <c r="A430" s="304"/>
      <c r="B430" s="333" t="s">
        <v>935</v>
      </c>
      <c r="C430" s="334"/>
      <c r="D430" s="307"/>
      <c r="E430" s="307"/>
      <c r="F430" s="308"/>
      <c r="G430" s="209"/>
    </row>
    <row r="431" spans="1:7" s="286" customFormat="1">
      <c r="A431" s="304"/>
      <c r="B431" s="333" t="s">
        <v>936</v>
      </c>
      <c r="C431" s="334"/>
      <c r="D431" s="307"/>
      <c r="E431" s="307"/>
      <c r="F431" s="308"/>
      <c r="G431" s="209"/>
    </row>
    <row r="432" spans="1:7" s="286" customFormat="1">
      <c r="A432" s="304"/>
      <c r="B432" s="333" t="s">
        <v>937</v>
      </c>
      <c r="C432" s="334"/>
      <c r="D432" s="307"/>
      <c r="E432" s="307"/>
      <c r="F432" s="308"/>
      <c r="G432" s="209"/>
    </row>
    <row r="433" spans="1:7" s="286" customFormat="1">
      <c r="A433" s="304"/>
      <c r="B433" s="333" t="s">
        <v>938</v>
      </c>
      <c r="C433" s="334"/>
      <c r="D433" s="307"/>
      <c r="E433" s="307"/>
      <c r="F433" s="308"/>
      <c r="G433" s="209"/>
    </row>
    <row r="434" spans="1:7" s="286" customFormat="1">
      <c r="A434" s="304"/>
      <c r="B434" s="333" t="s">
        <v>939</v>
      </c>
      <c r="C434" s="334"/>
      <c r="D434" s="307"/>
      <c r="E434" s="307"/>
      <c r="F434" s="308"/>
      <c r="G434" s="209"/>
    </row>
    <row r="435" spans="1:7" s="286" customFormat="1">
      <c r="A435" s="304"/>
      <c r="B435" s="333"/>
      <c r="C435" s="334"/>
      <c r="D435" s="307"/>
      <c r="E435" s="307"/>
      <c r="F435" s="308"/>
      <c r="G435" s="209"/>
    </row>
    <row r="436" spans="1:7" s="286" customFormat="1">
      <c r="A436" s="304"/>
      <c r="B436" s="333" t="s">
        <v>940</v>
      </c>
      <c r="C436" s="334"/>
      <c r="D436" s="307"/>
      <c r="E436" s="307"/>
      <c r="F436" s="308"/>
      <c r="G436" s="209"/>
    </row>
    <row r="437" spans="1:7" s="286" customFormat="1">
      <c r="A437" s="304"/>
      <c r="B437" s="333" t="s">
        <v>941</v>
      </c>
      <c r="C437" s="334"/>
      <c r="D437" s="307"/>
      <c r="E437" s="307"/>
      <c r="F437" s="308"/>
      <c r="G437" s="209"/>
    </row>
    <row r="438" spans="1:7" s="286" customFormat="1">
      <c r="A438" s="304"/>
      <c r="B438" s="333" t="s">
        <v>942</v>
      </c>
      <c r="C438" s="334"/>
      <c r="D438" s="307"/>
      <c r="E438" s="307"/>
      <c r="F438" s="308"/>
      <c r="G438" s="209"/>
    </row>
    <row r="439" spans="1:7" s="286" customFormat="1">
      <c r="A439" s="304"/>
      <c r="B439" s="333" t="s">
        <v>943</v>
      </c>
      <c r="C439" s="334"/>
      <c r="D439" s="307"/>
      <c r="E439" s="307"/>
      <c r="F439" s="308"/>
      <c r="G439" s="209"/>
    </row>
    <row r="440" spans="1:7" s="286" customFormat="1">
      <c r="A440" s="304"/>
      <c r="B440" s="333" t="s">
        <v>944</v>
      </c>
      <c r="C440" s="334"/>
      <c r="D440" s="307"/>
      <c r="E440" s="307"/>
      <c r="F440" s="308"/>
      <c r="G440" s="209"/>
    </row>
    <row r="441" spans="1:7" s="286" customFormat="1">
      <c r="A441" s="304"/>
      <c r="B441" s="305"/>
      <c r="C441" s="306"/>
      <c r="D441" s="307"/>
      <c r="E441" s="307"/>
      <c r="F441" s="308"/>
      <c r="G441" s="209"/>
    </row>
    <row r="442" spans="1:7" s="286" customFormat="1">
      <c r="A442" s="304" t="s">
        <v>945</v>
      </c>
      <c r="B442" s="305" t="s">
        <v>946</v>
      </c>
      <c r="C442" s="306"/>
      <c r="D442" s="307"/>
      <c r="E442" s="307"/>
      <c r="F442" s="308" t="s">
        <v>18</v>
      </c>
      <c r="G442" s="209"/>
    </row>
    <row r="443" spans="1:7" s="286" customFormat="1">
      <c r="A443" s="304"/>
      <c r="B443" s="305" t="s">
        <v>947</v>
      </c>
      <c r="C443" s="306"/>
      <c r="D443" s="307"/>
      <c r="E443" s="307"/>
      <c r="F443" s="308"/>
      <c r="G443" s="209"/>
    </row>
    <row r="444" spans="1:7" s="286" customFormat="1">
      <c r="A444" s="304"/>
      <c r="B444" s="305"/>
      <c r="C444" s="306"/>
      <c r="D444" s="307"/>
      <c r="E444" s="307"/>
      <c r="F444" s="308"/>
      <c r="G444" s="209"/>
    </row>
    <row r="445" spans="1:7" s="286" customFormat="1">
      <c r="A445" s="304" t="s">
        <v>948</v>
      </c>
      <c r="B445" s="305" t="s">
        <v>949</v>
      </c>
      <c r="C445" s="306"/>
      <c r="D445" s="307"/>
      <c r="E445" s="307"/>
      <c r="F445" s="308"/>
      <c r="G445" s="208" t="s">
        <v>632</v>
      </c>
    </row>
    <row r="446" spans="1:7" s="286" customFormat="1">
      <c r="A446" s="304"/>
      <c r="B446" s="305"/>
      <c r="C446" s="306"/>
      <c r="D446" s="307"/>
      <c r="E446" s="307"/>
      <c r="F446" s="308"/>
      <c r="G446" s="209"/>
    </row>
    <row r="447" spans="1:7" s="286" customFormat="1">
      <c r="A447" s="304" t="s">
        <v>950</v>
      </c>
      <c r="B447" s="305" t="s">
        <v>951</v>
      </c>
      <c r="C447" s="306"/>
      <c r="D447" s="307"/>
      <c r="E447" s="307"/>
      <c r="F447" s="308"/>
      <c r="G447" s="208" t="s">
        <v>632</v>
      </c>
    </row>
    <row r="448" spans="1:7" s="286" customFormat="1">
      <c r="A448" s="304"/>
      <c r="B448" s="305"/>
      <c r="C448" s="306"/>
      <c r="D448" s="307"/>
      <c r="E448" s="307"/>
      <c r="F448" s="308"/>
      <c r="G448" s="209"/>
    </row>
    <row r="449" spans="1:7" s="286" customFormat="1">
      <c r="A449" s="304" t="s">
        <v>952</v>
      </c>
      <c r="B449" s="305" t="s">
        <v>953</v>
      </c>
      <c r="C449" s="306"/>
      <c r="D449" s="307"/>
      <c r="E449" s="307"/>
      <c r="F449" s="308"/>
      <c r="G449" s="208" t="s">
        <v>632</v>
      </c>
    </row>
    <row r="450" spans="1:7" s="286" customFormat="1">
      <c r="A450" s="304"/>
      <c r="B450" s="305"/>
      <c r="C450" s="306"/>
      <c r="D450" s="307"/>
      <c r="E450" s="307"/>
      <c r="F450" s="308"/>
      <c r="G450" s="209"/>
    </row>
    <row r="451" spans="1:7" s="286" customFormat="1">
      <c r="A451" s="304" t="s">
        <v>954</v>
      </c>
      <c r="B451" s="305" t="s">
        <v>955</v>
      </c>
      <c r="C451" s="306"/>
      <c r="D451" s="307"/>
      <c r="E451" s="307"/>
      <c r="F451" s="308" t="s">
        <v>18</v>
      </c>
      <c r="G451" s="209"/>
    </row>
    <row r="452" spans="1:7" s="286" customFormat="1">
      <c r="A452" s="304"/>
      <c r="B452" s="305"/>
      <c r="C452" s="306"/>
      <c r="D452" s="307"/>
      <c r="E452" s="307"/>
      <c r="F452" s="308"/>
      <c r="G452" s="209"/>
    </row>
    <row r="453" spans="1:7" s="286" customFormat="1">
      <c r="A453" s="304" t="s">
        <v>956</v>
      </c>
      <c r="B453" s="305" t="s">
        <v>957</v>
      </c>
      <c r="C453" s="306"/>
      <c r="D453" s="307"/>
      <c r="E453" s="307"/>
      <c r="F453" s="308" t="s">
        <v>18</v>
      </c>
      <c r="G453" s="209"/>
    </row>
    <row r="454" spans="1:7" s="286" customFormat="1">
      <c r="A454" s="304"/>
      <c r="B454" s="305"/>
      <c r="C454" s="306"/>
      <c r="D454" s="307"/>
      <c r="E454" s="307"/>
      <c r="F454" s="308"/>
      <c r="G454" s="209"/>
    </row>
    <row r="455" spans="1:7" s="286" customFormat="1">
      <c r="A455" s="304" t="s">
        <v>958</v>
      </c>
      <c r="B455" s="305" t="s">
        <v>959</v>
      </c>
      <c r="C455" s="306"/>
      <c r="D455" s="307"/>
      <c r="E455" s="307"/>
      <c r="F455" s="308" t="s">
        <v>18</v>
      </c>
      <c r="G455" s="209"/>
    </row>
    <row r="456" spans="1:7" s="286" customFormat="1">
      <c r="A456" s="304"/>
      <c r="B456" s="305"/>
      <c r="C456" s="306"/>
      <c r="D456" s="307"/>
      <c r="E456" s="307"/>
      <c r="F456" s="308"/>
      <c r="G456" s="209"/>
    </row>
    <row r="457" spans="1:7" s="286" customFormat="1">
      <c r="A457" s="304" t="s">
        <v>960</v>
      </c>
      <c r="B457" s="305" t="s">
        <v>961</v>
      </c>
      <c r="C457" s="306"/>
      <c r="D457" s="307"/>
      <c r="E457" s="307"/>
      <c r="F457" s="308" t="s">
        <v>18</v>
      </c>
      <c r="G457" s="209"/>
    </row>
    <row r="458" spans="1:7" s="286" customFormat="1">
      <c r="A458" s="304"/>
      <c r="B458" s="305"/>
      <c r="C458" s="306"/>
      <c r="D458" s="307"/>
      <c r="E458" s="307"/>
      <c r="F458" s="308"/>
      <c r="G458" s="209"/>
    </row>
    <row r="459" spans="1:7" s="286" customFormat="1">
      <c r="A459" s="304" t="s">
        <v>962</v>
      </c>
      <c r="B459" s="305" t="s">
        <v>963</v>
      </c>
      <c r="C459" s="306"/>
      <c r="D459" s="307"/>
      <c r="E459" s="307"/>
      <c r="F459" s="308" t="s">
        <v>18</v>
      </c>
      <c r="G459" s="209"/>
    </row>
    <row r="460" spans="1:7" s="286" customFormat="1">
      <c r="A460" s="304"/>
      <c r="B460" s="305"/>
      <c r="C460" s="306"/>
      <c r="D460" s="307"/>
      <c r="E460" s="307"/>
      <c r="F460" s="308"/>
      <c r="G460" s="209"/>
    </row>
    <row r="461" spans="1:7" s="286" customFormat="1">
      <c r="A461" s="304"/>
      <c r="B461" s="305"/>
      <c r="C461" s="306"/>
      <c r="D461" s="307"/>
      <c r="E461" s="307"/>
      <c r="F461" s="308"/>
      <c r="G461" s="209"/>
    </row>
    <row r="462" spans="1:7" s="286" customFormat="1">
      <c r="A462" s="304"/>
      <c r="B462" s="305"/>
      <c r="C462" s="306"/>
      <c r="D462" s="307"/>
      <c r="E462" s="307"/>
      <c r="F462" s="308"/>
      <c r="G462" s="209"/>
    </row>
    <row r="463" spans="1:7" s="286" customFormat="1">
      <c r="A463" s="311"/>
      <c r="B463" s="312"/>
      <c r="C463" s="312"/>
      <c r="D463" s="313"/>
      <c r="E463" s="313"/>
      <c r="F463" s="311"/>
      <c r="G463" s="210"/>
    </row>
    <row r="464" spans="1:7" s="286" customFormat="1">
      <c r="A464" s="314"/>
      <c r="B464" s="306"/>
      <c r="C464" s="306"/>
      <c r="D464" s="315"/>
      <c r="E464" s="316" t="s">
        <v>642</v>
      </c>
      <c r="F464" s="314"/>
      <c r="G464" s="211">
        <f>SUM(G407:G462)</f>
        <v>0</v>
      </c>
    </row>
    <row r="465" spans="1:7" s="286" customFormat="1">
      <c r="A465" s="304"/>
      <c r="B465" s="305"/>
      <c r="C465" s="306"/>
      <c r="D465" s="307"/>
      <c r="E465" s="307"/>
      <c r="F465" s="308"/>
      <c r="G465" s="209"/>
    </row>
    <row r="466" spans="1:7" s="286" customFormat="1">
      <c r="A466" s="304" t="s">
        <v>964</v>
      </c>
      <c r="B466" s="291" t="s">
        <v>965</v>
      </c>
      <c r="C466" s="292"/>
      <c r="D466" s="296"/>
      <c r="E466" s="307"/>
      <c r="F466" s="308"/>
      <c r="G466" s="209"/>
    </row>
    <row r="467" spans="1:7" s="286" customFormat="1">
      <c r="A467" s="304"/>
      <c r="B467" s="291"/>
      <c r="C467" s="292"/>
      <c r="D467" s="296"/>
      <c r="E467" s="307"/>
      <c r="F467" s="308"/>
      <c r="G467" s="209"/>
    </row>
    <row r="468" spans="1:7" s="286" customFormat="1">
      <c r="A468" s="304"/>
      <c r="B468" s="305" t="s">
        <v>966</v>
      </c>
      <c r="C468" s="306"/>
      <c r="D468" s="307"/>
      <c r="E468" s="307"/>
      <c r="F468" s="308" t="s">
        <v>18</v>
      </c>
      <c r="G468" s="209"/>
    </row>
    <row r="469" spans="1:7" s="286" customFormat="1">
      <c r="A469" s="304"/>
      <c r="B469" s="305"/>
      <c r="C469" s="306"/>
      <c r="D469" s="307"/>
      <c r="E469" s="307" t="s">
        <v>967</v>
      </c>
      <c r="F469" s="308"/>
      <c r="G469" s="209"/>
    </row>
    <row r="470" spans="1:7" s="286" customFormat="1">
      <c r="A470" s="304"/>
      <c r="B470" s="305" t="s">
        <v>968</v>
      </c>
      <c r="C470" s="306"/>
      <c r="D470" s="307"/>
      <c r="E470" s="307">
        <v>13</v>
      </c>
      <c r="F470" s="308"/>
      <c r="G470" s="209"/>
    </row>
    <row r="471" spans="1:7" s="286" customFormat="1">
      <c r="A471" s="304"/>
      <c r="B471" s="305" t="s">
        <v>969</v>
      </c>
      <c r="C471" s="306"/>
      <c r="D471" s="307"/>
      <c r="E471" s="337">
        <v>0.09</v>
      </c>
      <c r="F471" s="308"/>
      <c r="G471" s="209"/>
    </row>
    <row r="472" spans="1:7" s="286" customFormat="1">
      <c r="A472" s="304"/>
      <c r="B472" s="305" t="s">
        <v>970</v>
      </c>
      <c r="C472" s="306"/>
      <c r="D472" s="307"/>
      <c r="E472" s="307">
        <v>16.100000000000001</v>
      </c>
      <c r="F472" s="308"/>
      <c r="G472" s="209"/>
    </row>
    <row r="473" spans="1:7" s="286" customFormat="1">
      <c r="A473" s="304"/>
      <c r="B473" s="305" t="s">
        <v>971</v>
      </c>
      <c r="C473" s="306"/>
      <c r="D473" s="307"/>
      <c r="E473" s="307">
        <v>16.100000000000001</v>
      </c>
      <c r="F473" s="308"/>
      <c r="G473" s="209"/>
    </row>
    <row r="474" spans="1:7" s="286" customFormat="1">
      <c r="A474" s="304"/>
      <c r="B474" s="305"/>
      <c r="C474" s="306"/>
      <c r="D474" s="315"/>
      <c r="E474" s="338" t="s">
        <v>972</v>
      </c>
      <c r="F474" s="308"/>
      <c r="G474" s="209"/>
    </row>
    <row r="475" spans="1:7" s="286" customFormat="1">
      <c r="A475" s="304"/>
      <c r="B475" s="305" t="s">
        <v>973</v>
      </c>
      <c r="C475" s="306"/>
      <c r="D475" s="307"/>
      <c r="E475" s="307">
        <v>16.2</v>
      </c>
      <c r="F475" s="308"/>
      <c r="G475" s="209"/>
    </row>
    <row r="476" spans="1:7" s="286" customFormat="1">
      <c r="A476" s="304"/>
      <c r="B476" s="305"/>
      <c r="C476" s="306"/>
      <c r="D476" s="315"/>
      <c r="E476" s="315" t="s">
        <v>974</v>
      </c>
      <c r="F476" s="308"/>
      <c r="G476" s="209"/>
    </row>
    <row r="477" spans="1:7" s="286" customFormat="1">
      <c r="A477" s="304"/>
      <c r="B477" s="305" t="s">
        <v>971</v>
      </c>
      <c r="C477" s="306"/>
      <c r="D477" s="307"/>
      <c r="E477" s="307">
        <v>16.2</v>
      </c>
      <c r="F477" s="308"/>
      <c r="G477" s="209"/>
    </row>
    <row r="478" spans="1:7" s="286" customFormat="1">
      <c r="A478" s="304"/>
      <c r="B478" s="305"/>
      <c r="C478" s="306"/>
      <c r="D478" s="315"/>
      <c r="E478" s="315" t="s">
        <v>974</v>
      </c>
      <c r="F478" s="308"/>
      <c r="G478" s="209"/>
    </row>
    <row r="479" spans="1:7" s="286" customFormat="1">
      <c r="A479" s="304"/>
      <c r="B479" s="305" t="s">
        <v>975</v>
      </c>
      <c r="C479" s="306"/>
      <c r="D479" s="307"/>
      <c r="E479" s="307">
        <v>18.100000000000001</v>
      </c>
      <c r="F479" s="308"/>
      <c r="G479" s="209"/>
    </row>
    <row r="480" spans="1:7" s="286" customFormat="1">
      <c r="A480" s="304"/>
      <c r="B480" s="305" t="s">
        <v>976</v>
      </c>
      <c r="C480" s="306"/>
      <c r="D480" s="307"/>
      <c r="E480" s="338" t="s">
        <v>977</v>
      </c>
      <c r="F480" s="308"/>
      <c r="G480" s="209"/>
    </row>
    <row r="481" spans="1:7" s="286" customFormat="1">
      <c r="A481" s="304"/>
      <c r="B481" s="305"/>
      <c r="C481" s="306"/>
      <c r="D481" s="315"/>
      <c r="E481" s="338" t="s">
        <v>978</v>
      </c>
      <c r="F481" s="308"/>
      <c r="G481" s="209"/>
    </row>
    <row r="482" spans="1:7" s="286" customFormat="1">
      <c r="A482" s="304"/>
      <c r="B482" s="305" t="s">
        <v>979</v>
      </c>
      <c r="C482" s="306"/>
      <c r="D482" s="307"/>
      <c r="E482" s="307" t="s">
        <v>980</v>
      </c>
      <c r="F482" s="308"/>
      <c r="G482" s="209"/>
    </row>
    <row r="483" spans="1:7" s="286" customFormat="1">
      <c r="A483" s="304"/>
      <c r="B483" s="305"/>
      <c r="C483" s="306"/>
      <c r="D483" s="307"/>
      <c r="E483" s="315" t="s">
        <v>981</v>
      </c>
      <c r="F483" s="308"/>
      <c r="G483" s="209"/>
    </row>
    <row r="484" spans="1:7" s="286" customFormat="1">
      <c r="A484" s="304"/>
      <c r="B484" s="305"/>
      <c r="C484" s="306"/>
      <c r="D484" s="307"/>
      <c r="E484" s="307" t="s">
        <v>982</v>
      </c>
      <c r="F484" s="308"/>
      <c r="G484" s="209"/>
    </row>
    <row r="485" spans="1:7" s="286" customFormat="1">
      <c r="A485" s="304"/>
      <c r="B485" s="305" t="s">
        <v>983</v>
      </c>
      <c r="C485" s="306"/>
      <c r="D485" s="307"/>
      <c r="E485" s="307"/>
      <c r="F485" s="308"/>
      <c r="G485" s="209"/>
    </row>
    <row r="486" spans="1:7" s="286" customFormat="1">
      <c r="A486" s="304"/>
      <c r="B486" s="305" t="s">
        <v>984</v>
      </c>
      <c r="C486" s="306"/>
      <c r="D486" s="307"/>
      <c r="E486" s="307">
        <v>20.2</v>
      </c>
      <c r="F486" s="308"/>
      <c r="G486" s="209"/>
    </row>
    <row r="487" spans="1:7" s="286" customFormat="1">
      <c r="A487" s="304"/>
      <c r="B487" s="305"/>
      <c r="C487" s="306"/>
      <c r="D487" s="315"/>
      <c r="E487" s="315" t="s">
        <v>985</v>
      </c>
      <c r="F487" s="308"/>
      <c r="G487" s="209"/>
    </row>
    <row r="488" spans="1:7" s="286" customFormat="1">
      <c r="A488" s="304"/>
      <c r="B488" s="305"/>
      <c r="C488" s="306"/>
      <c r="D488" s="315"/>
      <c r="E488" s="315" t="s">
        <v>986</v>
      </c>
      <c r="F488" s="308"/>
      <c r="G488" s="209"/>
    </row>
    <row r="489" spans="1:7" s="286" customFormat="1">
      <c r="A489" s="304"/>
      <c r="B489" s="305" t="s">
        <v>987</v>
      </c>
      <c r="C489" s="306"/>
      <c r="D489" s="307"/>
      <c r="E489" s="307" t="s">
        <v>988</v>
      </c>
      <c r="F489" s="308"/>
      <c r="G489" s="209"/>
    </row>
    <row r="490" spans="1:7" s="286" customFormat="1">
      <c r="A490" s="304"/>
      <c r="B490" s="305" t="s">
        <v>989</v>
      </c>
      <c r="C490" s="306"/>
      <c r="D490" s="307"/>
      <c r="E490" s="307" t="s">
        <v>990</v>
      </c>
      <c r="F490" s="308"/>
      <c r="G490" s="209"/>
    </row>
    <row r="491" spans="1:7" s="286" customFormat="1">
      <c r="A491" s="304"/>
      <c r="B491" s="305" t="s">
        <v>991</v>
      </c>
      <c r="C491" s="306"/>
      <c r="D491" s="307"/>
      <c r="E491" s="307" t="s">
        <v>992</v>
      </c>
      <c r="F491" s="308"/>
      <c r="G491" s="209"/>
    </row>
    <row r="492" spans="1:7" s="286" customFormat="1">
      <c r="A492" s="304"/>
      <c r="B492" s="305"/>
      <c r="C492" s="306"/>
      <c r="D492" s="315"/>
      <c r="E492" s="307" t="s">
        <v>993</v>
      </c>
      <c r="F492" s="308"/>
      <c r="G492" s="209"/>
    </row>
    <row r="493" spans="1:7" s="286" customFormat="1">
      <c r="A493" s="304"/>
      <c r="B493" s="305" t="s">
        <v>994</v>
      </c>
      <c r="C493" s="306"/>
      <c r="D493" s="307"/>
      <c r="E493" s="307" t="s">
        <v>995</v>
      </c>
      <c r="F493" s="308"/>
      <c r="G493" s="209"/>
    </row>
    <row r="494" spans="1:7" s="286" customFormat="1">
      <c r="A494" s="304"/>
      <c r="B494" s="305" t="s">
        <v>996</v>
      </c>
      <c r="C494" s="306"/>
      <c r="D494" s="307"/>
      <c r="E494" s="307"/>
      <c r="F494" s="308"/>
      <c r="G494" s="209"/>
    </row>
    <row r="495" spans="1:7" s="286" customFormat="1">
      <c r="A495" s="304"/>
      <c r="B495" s="305" t="s">
        <v>997</v>
      </c>
      <c r="C495" s="306"/>
      <c r="D495" s="307"/>
      <c r="E495" s="307" t="s">
        <v>998</v>
      </c>
      <c r="F495" s="308"/>
      <c r="G495" s="209"/>
    </row>
    <row r="496" spans="1:7" s="286" customFormat="1">
      <c r="A496" s="304"/>
      <c r="B496" s="305" t="s">
        <v>996</v>
      </c>
      <c r="C496" s="306"/>
      <c r="D496" s="307"/>
      <c r="E496" s="296" t="s">
        <v>999</v>
      </c>
      <c r="F496" s="308"/>
      <c r="G496" s="209"/>
    </row>
    <row r="497" spans="1:7" s="286" customFormat="1">
      <c r="A497" s="304"/>
      <c r="B497" s="305"/>
      <c r="C497" s="306"/>
      <c r="D497" s="315"/>
      <c r="E497" s="296" t="s">
        <v>1000</v>
      </c>
      <c r="F497" s="308"/>
      <c r="G497" s="209"/>
    </row>
    <row r="498" spans="1:7" s="286" customFormat="1">
      <c r="A498" s="304"/>
      <c r="B498" s="305" t="s">
        <v>1001</v>
      </c>
      <c r="C498" s="306"/>
      <c r="D498" s="307"/>
      <c r="E498" s="307">
        <v>34.119999999999997</v>
      </c>
      <c r="F498" s="308"/>
      <c r="G498" s="209"/>
    </row>
    <row r="499" spans="1:7" s="286" customFormat="1">
      <c r="A499" s="304"/>
      <c r="B499" s="305" t="s">
        <v>1002</v>
      </c>
      <c r="C499" s="306"/>
      <c r="D499" s="307"/>
      <c r="E499" s="296" t="s">
        <v>1003</v>
      </c>
      <c r="F499" s="308"/>
      <c r="G499" s="209"/>
    </row>
    <row r="500" spans="1:7" s="286" customFormat="1">
      <c r="A500" s="304"/>
      <c r="B500" s="305" t="s">
        <v>1004</v>
      </c>
      <c r="C500" s="306"/>
      <c r="D500" s="307"/>
      <c r="E500" s="307">
        <v>34.119999999999997</v>
      </c>
      <c r="F500" s="308"/>
      <c r="G500" s="209"/>
    </row>
    <row r="501" spans="1:7" s="286" customFormat="1">
      <c r="A501" s="304"/>
      <c r="B501" s="305"/>
      <c r="C501" s="306"/>
      <c r="D501" s="315"/>
      <c r="E501" s="296" t="s">
        <v>1005</v>
      </c>
      <c r="F501" s="308"/>
      <c r="G501" s="209"/>
    </row>
    <row r="502" spans="1:7" s="286" customFormat="1">
      <c r="A502" s="304"/>
      <c r="B502" s="305"/>
      <c r="C502" s="306"/>
      <c r="D502" s="315"/>
      <c r="E502" s="296" t="s">
        <v>1006</v>
      </c>
      <c r="F502" s="308"/>
      <c r="G502" s="209"/>
    </row>
    <row r="503" spans="1:7" s="286" customFormat="1">
      <c r="A503" s="304"/>
      <c r="B503" s="305"/>
      <c r="C503" s="306"/>
      <c r="D503" s="315"/>
      <c r="E503" s="307" t="s">
        <v>1007</v>
      </c>
      <c r="F503" s="308"/>
      <c r="G503" s="209"/>
    </row>
    <row r="504" spans="1:7" s="286" customFormat="1">
      <c r="A504" s="304"/>
      <c r="B504" s="305" t="s">
        <v>1008</v>
      </c>
      <c r="C504" s="306"/>
      <c r="D504" s="307"/>
      <c r="E504" s="307">
        <v>34.15</v>
      </c>
      <c r="F504" s="308"/>
      <c r="G504" s="209"/>
    </row>
    <row r="505" spans="1:7" s="286" customFormat="1">
      <c r="A505" s="304"/>
      <c r="B505" s="305" t="s">
        <v>1009</v>
      </c>
      <c r="C505" s="306"/>
      <c r="D505" s="307"/>
      <c r="E505" s="307" t="s">
        <v>974</v>
      </c>
      <c r="F505" s="308"/>
      <c r="G505" s="209"/>
    </row>
    <row r="506" spans="1:7" s="286" customFormat="1">
      <c r="A506" s="304"/>
      <c r="B506" s="305" t="s">
        <v>1010</v>
      </c>
      <c r="C506" s="306"/>
      <c r="D506" s="307"/>
      <c r="E506" s="307">
        <v>34.17</v>
      </c>
      <c r="F506" s="308"/>
      <c r="G506" s="209"/>
    </row>
    <row r="507" spans="1:7" s="286" customFormat="1">
      <c r="A507" s="304"/>
      <c r="B507" s="305" t="s">
        <v>1011</v>
      </c>
      <c r="C507" s="306"/>
      <c r="D507" s="307"/>
      <c r="E507" s="307" t="s">
        <v>1012</v>
      </c>
      <c r="F507" s="308"/>
      <c r="G507" s="209"/>
    </row>
    <row r="508" spans="1:7" s="286" customFormat="1">
      <c r="A508" s="304"/>
      <c r="B508" s="305" t="s">
        <v>1013</v>
      </c>
      <c r="C508" s="306"/>
      <c r="D508" s="307"/>
      <c r="E508" s="307">
        <v>41.6</v>
      </c>
      <c r="F508" s="308"/>
      <c r="G508" s="209"/>
    </row>
    <row r="509" spans="1:7" s="286" customFormat="1">
      <c r="A509" s="304"/>
      <c r="B509" s="305"/>
      <c r="C509" s="306"/>
      <c r="D509" s="315"/>
      <c r="E509" s="296" t="s">
        <v>1014</v>
      </c>
      <c r="F509" s="308"/>
      <c r="G509" s="209"/>
    </row>
    <row r="510" spans="1:7" s="286" customFormat="1">
      <c r="A510" s="304"/>
      <c r="B510" s="305" t="s">
        <v>1015</v>
      </c>
      <c r="C510" s="306"/>
      <c r="D510" s="307"/>
      <c r="E510" s="307">
        <v>43.1</v>
      </c>
      <c r="F510" s="308"/>
      <c r="G510" s="209"/>
    </row>
    <row r="511" spans="1:7" s="286" customFormat="1">
      <c r="A511" s="304"/>
      <c r="B511" s="305"/>
      <c r="C511" s="306"/>
      <c r="D511" s="307"/>
      <c r="E511" s="296" t="s">
        <v>1016</v>
      </c>
      <c r="F511" s="308"/>
      <c r="G511" s="209"/>
    </row>
    <row r="512" spans="1:7" s="286" customFormat="1">
      <c r="A512" s="304"/>
      <c r="B512" s="305"/>
      <c r="C512" s="306"/>
      <c r="D512" s="315"/>
      <c r="E512" s="296" t="s">
        <v>1017</v>
      </c>
      <c r="F512" s="308"/>
      <c r="G512" s="209"/>
    </row>
    <row r="513" spans="1:7" s="286" customFormat="1">
      <c r="A513" s="304"/>
      <c r="B513" s="305"/>
      <c r="C513" s="306"/>
      <c r="D513" s="315"/>
      <c r="E513" s="296" t="s">
        <v>1018</v>
      </c>
      <c r="F513" s="308"/>
      <c r="G513" s="209"/>
    </row>
    <row r="514" spans="1:7" s="286" customFormat="1">
      <c r="A514" s="304"/>
      <c r="B514" s="305"/>
      <c r="C514" s="306"/>
      <c r="D514" s="315"/>
      <c r="E514" s="307"/>
      <c r="F514" s="308"/>
      <c r="G514" s="209"/>
    </row>
    <row r="515" spans="1:7" s="286" customFormat="1">
      <c r="A515" s="304"/>
      <c r="B515" s="305" t="s">
        <v>1019</v>
      </c>
      <c r="C515" s="306"/>
      <c r="D515" s="307"/>
      <c r="E515" s="307" t="s">
        <v>1020</v>
      </c>
      <c r="F515" s="308"/>
      <c r="G515" s="209"/>
    </row>
    <row r="516" spans="1:7" s="286" customFormat="1">
      <c r="A516" s="304"/>
      <c r="B516" s="305" t="s">
        <v>1021</v>
      </c>
      <c r="C516" s="306"/>
      <c r="D516" s="307"/>
      <c r="E516" s="307" t="s">
        <v>1022</v>
      </c>
      <c r="F516" s="308"/>
      <c r="G516" s="209"/>
    </row>
    <row r="517" spans="1:7" s="286" customFormat="1">
      <c r="A517" s="304"/>
      <c r="B517" s="305"/>
      <c r="C517" s="306"/>
      <c r="D517" s="315"/>
      <c r="E517" s="307" t="s">
        <v>1023</v>
      </c>
      <c r="F517" s="308"/>
      <c r="G517" s="209"/>
    </row>
    <row r="518" spans="1:7" s="286" customFormat="1">
      <c r="A518" s="304"/>
      <c r="B518" s="305"/>
      <c r="C518" s="306"/>
      <c r="D518" s="315"/>
      <c r="E518" s="307"/>
      <c r="F518" s="308"/>
      <c r="G518" s="209"/>
    </row>
    <row r="519" spans="1:7" s="286" customFormat="1">
      <c r="A519" s="304"/>
      <c r="B519" s="305"/>
      <c r="C519" s="306"/>
      <c r="D519" s="315"/>
      <c r="E519" s="307"/>
      <c r="F519" s="308"/>
      <c r="G519" s="209"/>
    </row>
    <row r="520" spans="1:7" s="286" customFormat="1">
      <c r="A520" s="304"/>
      <c r="B520" s="305"/>
      <c r="C520" s="306"/>
      <c r="D520" s="315"/>
      <c r="E520" s="307"/>
      <c r="F520" s="308"/>
      <c r="G520" s="209"/>
    </row>
    <row r="521" spans="1:7" s="286" customFormat="1">
      <c r="A521" s="311"/>
      <c r="B521" s="312"/>
      <c r="C521" s="312"/>
      <c r="D521" s="313"/>
      <c r="E521" s="313"/>
      <c r="F521" s="311"/>
      <c r="G521" s="210"/>
    </row>
    <row r="522" spans="1:7" s="286" customFormat="1">
      <c r="A522" s="314"/>
      <c r="B522" s="306"/>
      <c r="C522" s="306"/>
      <c r="D522" s="315"/>
      <c r="E522" s="316" t="s">
        <v>642</v>
      </c>
      <c r="F522" s="314"/>
      <c r="G522" s="211">
        <f>SUM(G465:G520)</f>
        <v>0</v>
      </c>
    </row>
    <row r="523" spans="1:7" s="286" customFormat="1">
      <c r="A523" s="304"/>
      <c r="B523" s="305"/>
      <c r="C523" s="306"/>
      <c r="D523" s="315"/>
      <c r="E523" s="307"/>
      <c r="F523" s="308"/>
      <c r="G523" s="209"/>
    </row>
    <row r="524" spans="1:7">
      <c r="A524" s="295"/>
      <c r="B524" s="291" t="s">
        <v>1024</v>
      </c>
      <c r="E524" s="296"/>
      <c r="F524" s="294"/>
    </row>
    <row r="525" spans="1:7">
      <c r="A525" s="295"/>
      <c r="E525" s="296"/>
      <c r="F525" s="294"/>
    </row>
    <row r="526" spans="1:7" s="286" customFormat="1">
      <c r="A526" s="304" t="s">
        <v>1025</v>
      </c>
      <c r="B526" s="291" t="s">
        <v>1026</v>
      </c>
      <c r="C526" s="292"/>
      <c r="D526" s="296"/>
      <c r="E526" s="307"/>
      <c r="F526" s="308" t="s">
        <v>18</v>
      </c>
      <c r="G526" s="209"/>
    </row>
    <row r="527" spans="1:7" s="286" customFormat="1">
      <c r="A527" s="304"/>
      <c r="B527" s="305"/>
      <c r="C527" s="306"/>
      <c r="D527" s="307"/>
      <c r="E527" s="307"/>
      <c r="F527" s="308"/>
      <c r="G527" s="209"/>
    </row>
    <row r="528" spans="1:7" s="286" customFormat="1">
      <c r="A528" s="304"/>
      <c r="B528" s="305" t="s">
        <v>1027</v>
      </c>
      <c r="C528" s="306"/>
      <c r="D528" s="307"/>
      <c r="E528" s="307"/>
      <c r="F528" s="308"/>
      <c r="G528" s="209"/>
    </row>
    <row r="529" spans="1:7" s="286" customFormat="1">
      <c r="A529" s="304"/>
      <c r="B529" s="305" t="s">
        <v>1028</v>
      </c>
      <c r="C529" s="306"/>
      <c r="D529" s="307"/>
      <c r="E529" s="307"/>
      <c r="F529" s="308"/>
      <c r="G529" s="209"/>
    </row>
    <row r="530" spans="1:7" s="286" customFormat="1">
      <c r="A530" s="304"/>
      <c r="B530" s="305" t="s">
        <v>1029</v>
      </c>
      <c r="C530" s="306"/>
      <c r="D530" s="307"/>
      <c r="E530" s="307"/>
      <c r="F530" s="308"/>
      <c r="G530" s="209"/>
    </row>
    <row r="531" spans="1:7" s="286" customFormat="1">
      <c r="A531" s="304"/>
      <c r="B531" s="305" t="s">
        <v>1030</v>
      </c>
      <c r="C531" s="306"/>
      <c r="D531" s="307"/>
      <c r="E531" s="307"/>
      <c r="F531" s="308"/>
      <c r="G531" s="209"/>
    </row>
    <row r="532" spans="1:7" s="286" customFormat="1">
      <c r="A532" s="304"/>
      <c r="B532" s="305" t="s">
        <v>1031</v>
      </c>
      <c r="C532" s="306"/>
      <c r="D532" s="307"/>
      <c r="E532" s="307"/>
      <c r="F532" s="308"/>
      <c r="G532" s="209"/>
    </row>
    <row r="533" spans="1:7" s="286" customFormat="1">
      <c r="A533" s="304"/>
      <c r="B533" s="305" t="s">
        <v>1032</v>
      </c>
      <c r="C533" s="306"/>
      <c r="D533" s="307"/>
      <c r="E533" s="307"/>
      <c r="F533" s="308"/>
      <c r="G533" s="209"/>
    </row>
    <row r="534" spans="1:7" s="286" customFormat="1">
      <c r="A534" s="304"/>
      <c r="B534" s="305"/>
      <c r="C534" s="306"/>
      <c r="D534" s="307"/>
      <c r="E534" s="307"/>
      <c r="F534" s="308"/>
      <c r="G534" s="209"/>
    </row>
    <row r="535" spans="1:7" s="286" customFormat="1">
      <c r="A535" s="304" t="s">
        <v>1033</v>
      </c>
      <c r="B535" s="291" t="s">
        <v>1034</v>
      </c>
      <c r="C535" s="292"/>
      <c r="D535" s="296"/>
      <c r="E535" s="307"/>
      <c r="F535" s="308"/>
      <c r="G535" s="208" t="s">
        <v>632</v>
      </c>
    </row>
    <row r="536" spans="1:7" s="286" customFormat="1">
      <c r="A536" s="304"/>
      <c r="B536" s="305"/>
      <c r="C536" s="306"/>
      <c r="D536" s="307"/>
      <c r="E536" s="307"/>
      <c r="F536" s="308"/>
      <c r="G536" s="209"/>
    </row>
    <row r="537" spans="1:7" s="286" customFormat="1">
      <c r="A537" s="304"/>
      <c r="B537" s="305" t="s">
        <v>1035</v>
      </c>
      <c r="C537" s="306"/>
      <c r="D537" s="307"/>
      <c r="E537" s="307"/>
      <c r="F537" s="308"/>
      <c r="G537" s="209"/>
    </row>
    <row r="538" spans="1:7" s="286" customFormat="1">
      <c r="A538" s="304"/>
      <c r="B538" s="305" t="s">
        <v>1036</v>
      </c>
      <c r="C538" s="306"/>
      <c r="D538" s="307"/>
      <c r="E538" s="307"/>
      <c r="F538" s="308"/>
      <c r="G538" s="209"/>
    </row>
    <row r="539" spans="1:7" s="286" customFormat="1">
      <c r="A539" s="304"/>
      <c r="B539" s="305" t="s">
        <v>1037</v>
      </c>
      <c r="C539" s="306"/>
      <c r="D539" s="307"/>
      <c r="E539" s="307" t="s">
        <v>1038</v>
      </c>
      <c r="F539" s="308"/>
      <c r="G539" s="209"/>
    </row>
    <row r="540" spans="1:7" s="286" customFormat="1">
      <c r="A540" s="304"/>
      <c r="B540" s="305"/>
      <c r="C540" s="306"/>
      <c r="D540" s="315"/>
      <c r="E540" s="307" t="s">
        <v>1039</v>
      </c>
      <c r="F540" s="308"/>
      <c r="G540" s="209"/>
    </row>
    <row r="541" spans="1:7" s="286" customFormat="1">
      <c r="A541" s="304"/>
      <c r="B541" s="305"/>
      <c r="C541" s="306"/>
      <c r="D541" s="315"/>
      <c r="E541" s="307" t="s">
        <v>1040</v>
      </c>
      <c r="F541" s="308"/>
      <c r="G541" s="209"/>
    </row>
    <row r="542" spans="1:7" s="286" customFormat="1">
      <c r="A542" s="304"/>
      <c r="B542" s="305"/>
      <c r="C542" s="306"/>
      <c r="D542" s="315"/>
      <c r="E542" s="307" t="s">
        <v>1041</v>
      </c>
      <c r="F542" s="308"/>
      <c r="G542" s="209"/>
    </row>
    <row r="543" spans="1:7" s="286" customFormat="1">
      <c r="A543" s="304"/>
      <c r="B543" s="305" t="s">
        <v>1042</v>
      </c>
      <c r="C543" s="306"/>
      <c r="D543" s="307"/>
      <c r="E543" s="307" t="s">
        <v>1043</v>
      </c>
      <c r="F543" s="308"/>
      <c r="G543" s="209"/>
    </row>
    <row r="544" spans="1:7" s="286" customFormat="1">
      <c r="A544" s="304"/>
      <c r="B544" s="305"/>
      <c r="C544" s="306"/>
      <c r="D544" s="315"/>
      <c r="E544" s="307" t="s">
        <v>1044</v>
      </c>
      <c r="F544" s="308"/>
      <c r="G544" s="209"/>
    </row>
    <row r="545" spans="1:7" s="286" customFormat="1">
      <c r="A545" s="304"/>
      <c r="B545" s="305"/>
      <c r="C545" s="306"/>
      <c r="D545" s="315"/>
      <c r="E545" s="307" t="s">
        <v>1045</v>
      </c>
      <c r="F545" s="308"/>
      <c r="G545" s="209"/>
    </row>
    <row r="546" spans="1:7" s="286" customFormat="1">
      <c r="A546" s="304"/>
      <c r="B546" s="305"/>
      <c r="C546" s="306"/>
      <c r="D546" s="315"/>
      <c r="E546" s="307" t="s">
        <v>1042</v>
      </c>
      <c r="F546" s="308"/>
      <c r="G546" s="209"/>
    </row>
    <row r="547" spans="1:7" s="286" customFormat="1">
      <c r="A547" s="304"/>
      <c r="B547" s="305" t="s">
        <v>1046</v>
      </c>
      <c r="C547" s="306"/>
      <c r="D547" s="307"/>
      <c r="E547" s="307" t="s">
        <v>1044</v>
      </c>
      <c r="F547" s="308"/>
      <c r="G547" s="209"/>
    </row>
    <row r="548" spans="1:7" s="286" customFormat="1">
      <c r="A548" s="304"/>
      <c r="B548" s="305"/>
      <c r="C548" s="306"/>
      <c r="D548" s="315"/>
      <c r="E548" s="307" t="s">
        <v>1047</v>
      </c>
      <c r="F548" s="308"/>
      <c r="G548" s="209"/>
    </row>
    <row r="549" spans="1:7" s="286" customFormat="1">
      <c r="A549" s="304"/>
      <c r="B549" s="305"/>
      <c r="C549" s="306"/>
      <c r="D549" s="315"/>
      <c r="E549" s="307" t="s">
        <v>1048</v>
      </c>
      <c r="F549" s="308"/>
      <c r="G549" s="209"/>
    </row>
    <row r="550" spans="1:7" s="286" customFormat="1">
      <c r="A550" s="304"/>
      <c r="B550" s="305"/>
      <c r="C550" s="306"/>
      <c r="D550" s="315"/>
      <c r="E550" s="307" t="s">
        <v>1049</v>
      </c>
      <c r="F550" s="308"/>
      <c r="G550" s="209"/>
    </row>
    <row r="551" spans="1:7" s="286" customFormat="1">
      <c r="A551" s="304"/>
      <c r="B551" s="305"/>
      <c r="C551" s="306"/>
      <c r="D551" s="315"/>
      <c r="E551" s="307" t="s">
        <v>1050</v>
      </c>
      <c r="F551" s="308"/>
      <c r="G551" s="209"/>
    </row>
    <row r="552" spans="1:7" s="286" customFormat="1">
      <c r="A552" s="304"/>
      <c r="B552" s="305"/>
      <c r="C552" s="306"/>
      <c r="D552" s="315"/>
      <c r="E552" s="307" t="s">
        <v>1051</v>
      </c>
      <c r="F552" s="308"/>
      <c r="G552" s="209"/>
    </row>
    <row r="553" spans="1:7" s="286" customFormat="1">
      <c r="A553" s="304"/>
      <c r="B553" s="305"/>
      <c r="C553" s="306"/>
      <c r="D553" s="315"/>
      <c r="E553" s="307" t="s">
        <v>1052</v>
      </c>
      <c r="F553" s="308"/>
      <c r="G553" s="209"/>
    </row>
    <row r="554" spans="1:7" s="286" customFormat="1">
      <c r="A554" s="304"/>
      <c r="B554" s="305" t="s">
        <v>36</v>
      </c>
      <c r="C554" s="306"/>
      <c r="D554" s="307"/>
      <c r="E554" s="307" t="s">
        <v>1044</v>
      </c>
      <c r="F554" s="308"/>
      <c r="G554" s="209"/>
    </row>
    <row r="555" spans="1:7" s="286" customFormat="1">
      <c r="A555" s="304"/>
      <c r="B555" s="305"/>
      <c r="C555" s="306"/>
      <c r="D555" s="315"/>
      <c r="E555" s="307" t="s">
        <v>1053</v>
      </c>
      <c r="F555" s="308"/>
      <c r="G555" s="209"/>
    </row>
    <row r="556" spans="1:7" s="286" customFormat="1">
      <c r="A556" s="304"/>
      <c r="B556" s="305" t="s">
        <v>1054</v>
      </c>
      <c r="C556" s="306"/>
      <c r="D556" s="307"/>
      <c r="E556" s="307" t="s">
        <v>1044</v>
      </c>
      <c r="F556" s="308"/>
      <c r="G556" s="209"/>
    </row>
    <row r="557" spans="1:7" s="286" customFormat="1">
      <c r="A557" s="304"/>
      <c r="B557" s="305"/>
      <c r="C557" s="306"/>
      <c r="D557" s="315"/>
      <c r="E557" s="307" t="s">
        <v>1055</v>
      </c>
      <c r="F557" s="308"/>
      <c r="G557" s="209"/>
    </row>
    <row r="558" spans="1:7" s="286" customFormat="1">
      <c r="A558" s="304"/>
      <c r="B558" s="305" t="s">
        <v>1056</v>
      </c>
      <c r="C558" s="306"/>
      <c r="D558" s="307"/>
      <c r="E558" s="307" t="s">
        <v>1044</v>
      </c>
      <c r="F558" s="308"/>
      <c r="G558" s="209"/>
    </row>
    <row r="559" spans="1:7" s="286" customFormat="1">
      <c r="A559" s="304"/>
      <c r="B559" s="305"/>
      <c r="C559" s="306"/>
      <c r="D559" s="315"/>
      <c r="E559" s="307" t="s">
        <v>1057</v>
      </c>
      <c r="F559" s="308"/>
      <c r="G559" s="209"/>
    </row>
    <row r="560" spans="1:7" s="286" customFormat="1">
      <c r="A560" s="304"/>
      <c r="B560" s="305" t="s">
        <v>1058</v>
      </c>
      <c r="C560" s="306"/>
      <c r="D560" s="307"/>
      <c r="E560" s="307" t="s">
        <v>1044</v>
      </c>
      <c r="F560" s="308"/>
      <c r="G560" s="209"/>
    </row>
    <row r="561" spans="1:7" s="286" customFormat="1">
      <c r="A561" s="304"/>
      <c r="B561" s="305"/>
      <c r="C561" s="306"/>
      <c r="D561" s="315"/>
      <c r="E561" s="307" t="s">
        <v>1059</v>
      </c>
      <c r="F561" s="308"/>
      <c r="G561" s="209"/>
    </row>
    <row r="562" spans="1:7" s="286" customFormat="1">
      <c r="A562" s="304"/>
      <c r="B562" s="305" t="s">
        <v>1060</v>
      </c>
      <c r="C562" s="306"/>
      <c r="D562" s="307"/>
      <c r="E562" s="307" t="s">
        <v>1044</v>
      </c>
      <c r="F562" s="308"/>
      <c r="G562" s="209"/>
    </row>
    <row r="563" spans="1:7" s="286" customFormat="1">
      <c r="A563" s="304"/>
      <c r="B563" s="305"/>
      <c r="C563" s="306"/>
      <c r="D563" s="315"/>
      <c r="E563" s="307" t="s">
        <v>1061</v>
      </c>
      <c r="F563" s="308"/>
      <c r="G563" s="209"/>
    </row>
    <row r="564" spans="1:7" s="286" customFormat="1">
      <c r="A564" s="304"/>
      <c r="B564" s="305" t="s">
        <v>1062</v>
      </c>
      <c r="C564" s="306"/>
      <c r="D564" s="307"/>
      <c r="E564" s="307" t="s">
        <v>1044</v>
      </c>
      <c r="F564" s="308"/>
      <c r="G564" s="209"/>
    </row>
    <row r="565" spans="1:7" s="286" customFormat="1">
      <c r="A565" s="304"/>
      <c r="B565" s="305"/>
      <c r="C565" s="306"/>
      <c r="D565" s="315"/>
      <c r="E565" s="307" t="s">
        <v>1063</v>
      </c>
      <c r="F565" s="308"/>
      <c r="G565" s="209"/>
    </row>
    <row r="566" spans="1:7" s="286" customFormat="1">
      <c r="A566" s="304"/>
      <c r="B566" s="305"/>
      <c r="C566" s="306"/>
      <c r="D566" s="315"/>
      <c r="E566" s="307" t="s">
        <v>1064</v>
      </c>
      <c r="F566" s="308"/>
      <c r="G566" s="209"/>
    </row>
    <row r="567" spans="1:7" s="286" customFormat="1">
      <c r="A567" s="304"/>
      <c r="B567" s="305"/>
      <c r="C567" s="306"/>
      <c r="D567" s="315"/>
      <c r="E567" s="307" t="s">
        <v>1065</v>
      </c>
      <c r="F567" s="308"/>
      <c r="G567" s="209"/>
    </row>
    <row r="568" spans="1:7" s="286" customFormat="1">
      <c r="A568" s="304"/>
      <c r="B568" s="305"/>
      <c r="C568" s="306"/>
      <c r="D568" s="315"/>
      <c r="E568" s="307" t="s">
        <v>1066</v>
      </c>
      <c r="F568" s="308"/>
      <c r="G568" s="209"/>
    </row>
    <row r="569" spans="1:7" s="286" customFormat="1">
      <c r="A569" s="304"/>
      <c r="B569" s="305"/>
      <c r="C569" s="306"/>
      <c r="D569" s="315"/>
      <c r="E569" s="307" t="s">
        <v>1067</v>
      </c>
      <c r="F569" s="308"/>
      <c r="G569" s="209"/>
    </row>
    <row r="570" spans="1:7" s="286" customFormat="1">
      <c r="A570" s="304"/>
      <c r="B570" s="305"/>
      <c r="C570" s="306"/>
      <c r="D570" s="315"/>
      <c r="E570" s="307" t="s">
        <v>1068</v>
      </c>
      <c r="F570" s="308"/>
      <c r="G570" s="209"/>
    </row>
    <row r="571" spans="1:7" s="286" customFormat="1">
      <c r="A571" s="304"/>
      <c r="B571" s="305"/>
      <c r="C571" s="306"/>
      <c r="D571" s="315"/>
      <c r="E571" s="307" t="s">
        <v>1069</v>
      </c>
      <c r="F571" s="308"/>
      <c r="G571" s="209"/>
    </row>
    <row r="572" spans="1:7" s="286" customFormat="1">
      <c r="A572" s="304"/>
      <c r="B572" s="305"/>
      <c r="C572" s="306"/>
      <c r="D572" s="315"/>
      <c r="E572" s="307" t="s">
        <v>1070</v>
      </c>
      <c r="F572" s="308"/>
      <c r="G572" s="209"/>
    </row>
    <row r="573" spans="1:7" s="286" customFormat="1">
      <c r="A573" s="304"/>
      <c r="B573" s="305"/>
      <c r="C573" s="306"/>
      <c r="D573" s="315"/>
      <c r="E573" s="307" t="s">
        <v>1071</v>
      </c>
      <c r="F573" s="308"/>
      <c r="G573" s="209"/>
    </row>
    <row r="574" spans="1:7" s="286" customFormat="1">
      <c r="A574" s="304"/>
      <c r="B574" s="305"/>
      <c r="C574" s="306"/>
      <c r="D574" s="315"/>
      <c r="E574" s="307" t="s">
        <v>1072</v>
      </c>
      <c r="F574" s="308"/>
      <c r="G574" s="209"/>
    </row>
    <row r="575" spans="1:7" s="286" customFormat="1">
      <c r="A575" s="304"/>
      <c r="B575" s="305" t="s">
        <v>1073</v>
      </c>
      <c r="C575" s="306"/>
      <c r="D575" s="307"/>
      <c r="E575" s="307" t="s">
        <v>1044</v>
      </c>
      <c r="F575" s="308"/>
      <c r="G575" s="209"/>
    </row>
    <row r="576" spans="1:7" s="286" customFormat="1">
      <c r="A576" s="304"/>
      <c r="B576" s="305"/>
      <c r="C576" s="306"/>
      <c r="D576" s="315"/>
      <c r="E576" s="307" t="s">
        <v>1074</v>
      </c>
      <c r="F576" s="308"/>
      <c r="G576" s="209"/>
    </row>
    <row r="577" spans="1:7" s="286" customFormat="1">
      <c r="A577" s="304"/>
      <c r="B577" s="305" t="s">
        <v>1075</v>
      </c>
      <c r="C577" s="306"/>
      <c r="D577" s="307"/>
      <c r="E577" s="307" t="s">
        <v>1076</v>
      </c>
      <c r="F577" s="308"/>
      <c r="G577" s="209"/>
    </row>
    <row r="578" spans="1:7" s="286" customFormat="1">
      <c r="A578" s="314"/>
      <c r="B578" s="339"/>
      <c r="C578" s="306"/>
      <c r="D578" s="307"/>
      <c r="E578" s="307"/>
      <c r="F578" s="314"/>
      <c r="G578" s="209"/>
    </row>
    <row r="579" spans="1:7" s="286" customFormat="1">
      <c r="A579" s="311"/>
      <c r="B579" s="312"/>
      <c r="C579" s="312"/>
      <c r="D579" s="313"/>
      <c r="E579" s="313"/>
      <c r="F579" s="311"/>
      <c r="G579" s="210"/>
    </row>
    <row r="580" spans="1:7" s="286" customFormat="1">
      <c r="A580" s="314"/>
      <c r="B580" s="306"/>
      <c r="C580" s="306"/>
      <c r="D580" s="315"/>
      <c r="E580" s="316" t="s">
        <v>642</v>
      </c>
      <c r="F580" s="314"/>
      <c r="G580" s="211">
        <f>SUM(G523:G578)</f>
        <v>0</v>
      </c>
    </row>
    <row r="581" spans="1:7" s="286" customFormat="1">
      <c r="A581" s="304"/>
      <c r="B581" s="305"/>
      <c r="C581" s="306"/>
      <c r="D581" s="315"/>
      <c r="E581" s="307"/>
      <c r="F581" s="308"/>
      <c r="G581" s="209"/>
    </row>
    <row r="582" spans="1:7" s="286" customFormat="1">
      <c r="A582" s="304" t="s">
        <v>1077</v>
      </c>
      <c r="B582" s="291" t="s">
        <v>1078</v>
      </c>
      <c r="C582" s="292"/>
      <c r="D582" s="296"/>
      <c r="E582" s="307"/>
      <c r="F582" s="308" t="s">
        <v>18</v>
      </c>
      <c r="G582" s="209"/>
    </row>
    <row r="583" spans="1:7" s="286" customFormat="1">
      <c r="A583" s="304"/>
      <c r="B583" s="305" t="s">
        <v>1079</v>
      </c>
      <c r="C583" s="306"/>
      <c r="D583" s="307"/>
      <c r="E583" s="307"/>
      <c r="F583" s="308"/>
      <c r="G583" s="209"/>
    </row>
    <row r="584" spans="1:7" s="286" customFormat="1">
      <c r="A584" s="304"/>
      <c r="B584" s="305" t="s">
        <v>1080</v>
      </c>
      <c r="C584" s="306"/>
      <c r="D584" s="307"/>
      <c r="E584" s="307"/>
      <c r="F584" s="308"/>
      <c r="G584" s="209"/>
    </row>
    <row r="585" spans="1:7" s="286" customFormat="1">
      <c r="A585" s="304"/>
      <c r="B585" s="305" t="s">
        <v>1081</v>
      </c>
      <c r="C585" s="306"/>
      <c r="D585" s="307"/>
      <c r="E585" s="307"/>
      <c r="F585" s="308"/>
      <c r="G585" s="209"/>
    </row>
    <row r="586" spans="1:7" s="286" customFormat="1">
      <c r="A586" s="304"/>
      <c r="B586" s="305"/>
      <c r="C586" s="306"/>
      <c r="D586" s="307"/>
      <c r="E586" s="307"/>
      <c r="F586" s="308"/>
      <c r="G586" s="209"/>
    </row>
    <row r="587" spans="1:7" s="286" customFormat="1">
      <c r="A587" s="304" t="s">
        <v>1082</v>
      </c>
      <c r="B587" s="291" t="s">
        <v>1083</v>
      </c>
      <c r="C587" s="292"/>
      <c r="D587" s="296"/>
      <c r="E587" s="307"/>
      <c r="F587" s="308" t="s">
        <v>18</v>
      </c>
      <c r="G587" s="209"/>
    </row>
    <row r="588" spans="1:7" s="286" customFormat="1">
      <c r="A588" s="304"/>
      <c r="B588" s="305" t="s">
        <v>1084</v>
      </c>
      <c r="C588" s="306"/>
      <c r="D588" s="307"/>
      <c r="E588" s="307"/>
      <c r="F588" s="308"/>
      <c r="G588" s="209"/>
    </row>
    <row r="589" spans="1:7" s="286" customFormat="1">
      <c r="A589" s="304"/>
      <c r="B589" s="305" t="s">
        <v>1085</v>
      </c>
      <c r="C589" s="306"/>
      <c r="D589" s="307"/>
      <c r="E589" s="307"/>
      <c r="F589" s="308"/>
      <c r="G589" s="209"/>
    </row>
    <row r="590" spans="1:7" s="286" customFormat="1">
      <c r="A590" s="304"/>
      <c r="B590" s="305" t="s">
        <v>1086</v>
      </c>
      <c r="C590" s="306"/>
      <c r="D590" s="307"/>
      <c r="E590" s="307"/>
      <c r="F590" s="308"/>
      <c r="G590" s="209"/>
    </row>
    <row r="591" spans="1:7" s="286" customFormat="1">
      <c r="A591" s="304"/>
      <c r="B591" s="305" t="s">
        <v>1087</v>
      </c>
      <c r="C591" s="306"/>
      <c r="D591" s="307"/>
      <c r="E591" s="307"/>
      <c r="F591" s="308"/>
      <c r="G591" s="209"/>
    </row>
    <row r="592" spans="1:7" s="286" customFormat="1">
      <c r="A592" s="304"/>
      <c r="B592" s="305" t="s">
        <v>1088</v>
      </c>
      <c r="C592" s="306"/>
      <c r="D592" s="307"/>
      <c r="E592" s="307"/>
      <c r="F592" s="308"/>
      <c r="G592" s="209"/>
    </row>
    <row r="593" spans="1:7" s="286" customFormat="1">
      <c r="A593" s="304"/>
      <c r="B593" s="305" t="s">
        <v>1089</v>
      </c>
      <c r="C593" s="306"/>
      <c r="D593" s="307"/>
      <c r="E593" s="307"/>
      <c r="F593" s="308"/>
      <c r="G593" s="209"/>
    </row>
    <row r="594" spans="1:7" s="286" customFormat="1">
      <c r="A594" s="304"/>
      <c r="B594" s="305" t="s">
        <v>1090</v>
      </c>
      <c r="C594" s="306"/>
      <c r="D594" s="307"/>
      <c r="E594" s="307"/>
      <c r="F594" s="308"/>
      <c r="G594" s="209"/>
    </row>
    <row r="595" spans="1:7" s="286" customFormat="1">
      <c r="A595" s="304"/>
      <c r="B595" s="305" t="s">
        <v>1091</v>
      </c>
      <c r="C595" s="306"/>
      <c r="D595" s="307"/>
      <c r="E595" s="307"/>
      <c r="F595" s="308"/>
      <c r="G595" s="209"/>
    </row>
    <row r="596" spans="1:7" s="286" customFormat="1">
      <c r="A596" s="304"/>
      <c r="B596" s="305" t="s">
        <v>1092</v>
      </c>
      <c r="C596" s="306"/>
      <c r="D596" s="307"/>
      <c r="E596" s="307"/>
      <c r="F596" s="308"/>
      <c r="G596" s="209"/>
    </row>
    <row r="597" spans="1:7" s="286" customFormat="1">
      <c r="A597" s="304"/>
      <c r="B597" s="305" t="s">
        <v>1093</v>
      </c>
      <c r="C597" s="306"/>
      <c r="D597" s="307"/>
      <c r="E597" s="307"/>
      <c r="F597" s="308"/>
      <c r="G597" s="209"/>
    </row>
    <row r="598" spans="1:7" s="286" customFormat="1">
      <c r="A598" s="304"/>
      <c r="B598" s="305" t="s">
        <v>1094</v>
      </c>
      <c r="C598" s="306"/>
      <c r="D598" s="307"/>
      <c r="E598" s="307"/>
      <c r="F598" s="308"/>
      <c r="G598" s="209"/>
    </row>
    <row r="599" spans="1:7" s="286" customFormat="1">
      <c r="A599" s="304"/>
      <c r="B599" s="305" t="s">
        <v>1095</v>
      </c>
      <c r="C599" s="306"/>
      <c r="D599" s="307"/>
      <c r="E599" s="307"/>
      <c r="F599" s="308"/>
      <c r="G599" s="209"/>
    </row>
    <row r="600" spans="1:7" s="286" customFormat="1">
      <c r="A600" s="304"/>
      <c r="B600" s="305" t="s">
        <v>1096</v>
      </c>
      <c r="C600" s="306"/>
      <c r="D600" s="307"/>
      <c r="E600" s="307"/>
      <c r="F600" s="308"/>
      <c r="G600" s="209"/>
    </row>
    <row r="601" spans="1:7" s="286" customFormat="1">
      <c r="A601" s="304"/>
      <c r="B601" s="305" t="s">
        <v>1097</v>
      </c>
      <c r="C601" s="306"/>
      <c r="D601" s="307"/>
      <c r="E601" s="307"/>
      <c r="F601" s="308"/>
      <c r="G601" s="209"/>
    </row>
    <row r="602" spans="1:7" s="286" customFormat="1">
      <c r="A602" s="304"/>
      <c r="B602" s="305" t="s">
        <v>1098</v>
      </c>
      <c r="C602" s="306"/>
      <c r="D602" s="307"/>
      <c r="E602" s="307"/>
      <c r="F602" s="308"/>
      <c r="G602" s="209"/>
    </row>
    <row r="603" spans="1:7" s="286" customFormat="1">
      <c r="A603" s="304"/>
      <c r="B603" s="305" t="s">
        <v>1099</v>
      </c>
      <c r="C603" s="306"/>
      <c r="D603" s="307"/>
      <c r="E603" s="307"/>
      <c r="F603" s="308"/>
      <c r="G603" s="209"/>
    </row>
    <row r="604" spans="1:7" s="286" customFormat="1">
      <c r="A604" s="304"/>
      <c r="B604" s="305" t="s">
        <v>1100</v>
      </c>
      <c r="C604" s="306"/>
      <c r="D604" s="307"/>
      <c r="E604" s="307"/>
      <c r="F604" s="308"/>
      <c r="G604" s="209"/>
    </row>
    <row r="605" spans="1:7" s="286" customFormat="1">
      <c r="A605" s="304"/>
      <c r="B605" s="305" t="s">
        <v>1101</v>
      </c>
      <c r="C605" s="306"/>
      <c r="D605" s="307"/>
      <c r="E605" s="307"/>
      <c r="F605" s="308"/>
      <c r="G605" s="209"/>
    </row>
    <row r="606" spans="1:7" s="286" customFormat="1">
      <c r="A606" s="304"/>
      <c r="B606" s="305" t="s">
        <v>1102</v>
      </c>
      <c r="C606" s="306"/>
      <c r="D606" s="307"/>
      <c r="E606" s="307"/>
      <c r="F606" s="308"/>
      <c r="G606" s="209"/>
    </row>
    <row r="607" spans="1:7" s="286" customFormat="1">
      <c r="A607" s="304"/>
      <c r="B607" s="305" t="s">
        <v>1103</v>
      </c>
      <c r="C607" s="306"/>
      <c r="D607" s="307"/>
      <c r="E607" s="307"/>
      <c r="F607" s="308"/>
      <c r="G607" s="209"/>
    </row>
    <row r="608" spans="1:7" s="286" customFormat="1">
      <c r="A608" s="304"/>
      <c r="B608" s="305" t="s">
        <v>1104</v>
      </c>
      <c r="C608" s="306"/>
      <c r="D608" s="307"/>
      <c r="E608" s="307"/>
      <c r="F608" s="308"/>
      <c r="G608" s="209"/>
    </row>
    <row r="609" spans="1:7" s="286" customFormat="1">
      <c r="A609" s="304"/>
      <c r="B609" s="305"/>
      <c r="C609" s="306"/>
      <c r="D609" s="307"/>
      <c r="E609" s="307"/>
      <c r="F609" s="308"/>
      <c r="G609" s="209"/>
    </row>
    <row r="610" spans="1:7" s="286" customFormat="1">
      <c r="A610" s="304" t="s">
        <v>1105</v>
      </c>
      <c r="B610" s="291" t="s">
        <v>1106</v>
      </c>
      <c r="C610" s="292"/>
      <c r="D610" s="296"/>
      <c r="E610" s="307"/>
      <c r="F610" s="308" t="s">
        <v>18</v>
      </c>
      <c r="G610" s="209"/>
    </row>
    <row r="611" spans="1:7" s="286" customFormat="1">
      <c r="A611" s="304"/>
      <c r="B611" s="305" t="s">
        <v>1107</v>
      </c>
      <c r="C611" s="306"/>
      <c r="D611" s="307"/>
      <c r="E611" s="307"/>
      <c r="F611" s="308"/>
      <c r="G611" s="209"/>
    </row>
    <row r="612" spans="1:7" s="286" customFormat="1">
      <c r="A612" s="304"/>
      <c r="B612" s="305" t="s">
        <v>1108</v>
      </c>
      <c r="C612" s="306"/>
      <c r="D612" s="307"/>
      <c r="E612" s="307"/>
      <c r="F612" s="308"/>
      <c r="G612" s="209"/>
    </row>
    <row r="613" spans="1:7" s="286" customFormat="1">
      <c r="A613" s="304"/>
      <c r="B613" s="305" t="s">
        <v>1109</v>
      </c>
      <c r="C613" s="306"/>
      <c r="D613" s="307"/>
      <c r="E613" s="307"/>
      <c r="F613" s="308"/>
      <c r="G613" s="209"/>
    </row>
    <row r="614" spans="1:7" s="286" customFormat="1">
      <c r="A614" s="304"/>
      <c r="B614" s="305" t="s">
        <v>1110</v>
      </c>
      <c r="C614" s="306"/>
      <c r="D614" s="307"/>
      <c r="E614" s="307"/>
      <c r="F614" s="308"/>
      <c r="G614" s="209"/>
    </row>
    <row r="615" spans="1:7" s="286" customFormat="1">
      <c r="A615" s="304"/>
      <c r="B615" s="305" t="s">
        <v>1111</v>
      </c>
      <c r="C615" s="306"/>
      <c r="D615" s="307"/>
      <c r="E615" s="307"/>
      <c r="F615" s="308"/>
      <c r="G615" s="209"/>
    </row>
    <row r="616" spans="1:7" s="286" customFormat="1">
      <c r="A616" s="304"/>
      <c r="B616" s="305" t="s">
        <v>1112</v>
      </c>
      <c r="C616" s="306"/>
      <c r="D616" s="307"/>
      <c r="E616" s="307"/>
      <c r="F616" s="308"/>
      <c r="G616" s="209"/>
    </row>
    <row r="617" spans="1:7" s="286" customFormat="1">
      <c r="A617" s="304"/>
      <c r="B617" s="305"/>
      <c r="C617" s="306"/>
      <c r="D617" s="307"/>
      <c r="E617" s="307"/>
      <c r="F617" s="308"/>
      <c r="G617" s="209"/>
    </row>
    <row r="618" spans="1:7" s="286" customFormat="1">
      <c r="A618" s="304" t="s">
        <v>1113</v>
      </c>
      <c r="B618" s="291" t="s">
        <v>1114</v>
      </c>
      <c r="C618" s="292"/>
      <c r="D618" s="296"/>
      <c r="E618" s="307"/>
      <c r="F618" s="308" t="s">
        <v>18</v>
      </c>
      <c r="G618" s="209"/>
    </row>
    <row r="619" spans="1:7" s="286" customFormat="1">
      <c r="A619" s="304"/>
      <c r="B619" s="305" t="s">
        <v>1115</v>
      </c>
      <c r="C619" s="306"/>
      <c r="D619" s="307"/>
      <c r="E619" s="307"/>
      <c r="F619" s="308"/>
      <c r="G619" s="209"/>
    </row>
    <row r="620" spans="1:7" s="286" customFormat="1">
      <c r="A620" s="304"/>
      <c r="B620" s="305" t="s">
        <v>1116</v>
      </c>
      <c r="C620" s="306"/>
      <c r="D620" s="307"/>
      <c r="E620" s="307"/>
      <c r="F620" s="308"/>
      <c r="G620" s="209"/>
    </row>
    <row r="621" spans="1:7" s="286" customFormat="1">
      <c r="A621" s="304"/>
      <c r="B621" s="305" t="s">
        <v>1117</v>
      </c>
      <c r="C621" s="306"/>
      <c r="D621" s="307"/>
      <c r="E621" s="307"/>
      <c r="F621" s="308"/>
      <c r="G621" s="209"/>
    </row>
    <row r="622" spans="1:7" s="286" customFormat="1">
      <c r="A622" s="304"/>
      <c r="B622" s="305" t="s">
        <v>1118</v>
      </c>
      <c r="C622" s="306"/>
      <c r="D622" s="307"/>
      <c r="E622" s="307"/>
      <c r="F622" s="308"/>
      <c r="G622" s="209"/>
    </row>
    <row r="623" spans="1:7" s="286" customFormat="1">
      <c r="A623" s="304"/>
      <c r="B623" s="305" t="s">
        <v>1119</v>
      </c>
      <c r="C623" s="306"/>
      <c r="D623" s="307"/>
      <c r="E623" s="307"/>
      <c r="F623" s="308"/>
      <c r="G623" s="209"/>
    </row>
    <row r="624" spans="1:7" s="286" customFormat="1">
      <c r="A624" s="304"/>
      <c r="B624" s="305" t="s">
        <v>1120</v>
      </c>
      <c r="C624" s="306"/>
      <c r="D624" s="307"/>
      <c r="E624" s="307"/>
      <c r="F624" s="308"/>
      <c r="G624" s="209"/>
    </row>
    <row r="625" spans="1:7" s="286" customFormat="1">
      <c r="A625" s="304"/>
      <c r="B625" s="305" t="s">
        <v>1121</v>
      </c>
      <c r="C625" s="306"/>
      <c r="D625" s="307"/>
      <c r="E625" s="307"/>
      <c r="F625" s="308"/>
      <c r="G625" s="209"/>
    </row>
    <row r="626" spans="1:7" s="286" customFormat="1">
      <c r="A626" s="304"/>
      <c r="B626" s="305" t="s">
        <v>1122</v>
      </c>
      <c r="C626" s="306"/>
      <c r="D626" s="307"/>
      <c r="E626" s="307"/>
      <c r="F626" s="308"/>
      <c r="G626" s="209"/>
    </row>
    <row r="627" spans="1:7" s="286" customFormat="1">
      <c r="A627" s="304"/>
      <c r="B627" s="305" t="s">
        <v>1123</v>
      </c>
      <c r="C627" s="306"/>
      <c r="D627" s="307"/>
      <c r="E627" s="307"/>
      <c r="F627" s="308"/>
      <c r="G627" s="209"/>
    </row>
    <row r="628" spans="1:7" s="286" customFormat="1">
      <c r="A628" s="304"/>
      <c r="B628" s="305"/>
      <c r="C628" s="306"/>
      <c r="D628" s="307"/>
      <c r="E628" s="307"/>
      <c r="F628" s="308"/>
      <c r="G628" s="209"/>
    </row>
    <row r="629" spans="1:7" s="286" customFormat="1">
      <c r="A629" s="304" t="s">
        <v>1124</v>
      </c>
      <c r="B629" s="291" t="s">
        <v>1125</v>
      </c>
      <c r="C629" s="292"/>
      <c r="D629" s="296"/>
      <c r="E629" s="307"/>
      <c r="F629" s="308" t="s">
        <v>18</v>
      </c>
      <c r="G629" s="209"/>
    </row>
    <row r="630" spans="1:7" s="286" customFormat="1">
      <c r="A630" s="304"/>
      <c r="B630" s="305" t="s">
        <v>1126</v>
      </c>
      <c r="C630" s="306"/>
      <c r="D630" s="307"/>
      <c r="E630" s="307"/>
      <c r="F630" s="308"/>
      <c r="G630" s="209"/>
    </row>
    <row r="631" spans="1:7" s="286" customFormat="1">
      <c r="A631" s="304"/>
      <c r="B631" s="305" t="s">
        <v>1127</v>
      </c>
      <c r="C631" s="306"/>
      <c r="D631" s="307"/>
      <c r="E631" s="307"/>
      <c r="F631" s="308"/>
      <c r="G631" s="209"/>
    </row>
    <row r="632" spans="1:7" s="286" customFormat="1">
      <c r="A632" s="304"/>
      <c r="B632" s="305" t="s">
        <v>1128</v>
      </c>
      <c r="C632" s="306"/>
      <c r="D632" s="307"/>
      <c r="E632" s="307"/>
      <c r="F632" s="308"/>
      <c r="G632" s="209"/>
    </row>
    <row r="633" spans="1:7" s="286" customFormat="1">
      <c r="A633" s="304"/>
      <c r="B633" s="305" t="s">
        <v>1129</v>
      </c>
      <c r="C633" s="306"/>
      <c r="D633" s="307"/>
      <c r="E633" s="307"/>
      <c r="F633" s="308"/>
      <c r="G633" s="209"/>
    </row>
    <row r="634" spans="1:7" s="286" customFormat="1">
      <c r="A634" s="304"/>
      <c r="B634" s="305" t="s">
        <v>1130</v>
      </c>
      <c r="C634" s="306"/>
      <c r="D634" s="307"/>
      <c r="E634" s="307"/>
      <c r="F634" s="308"/>
      <c r="G634" s="209"/>
    </row>
    <row r="635" spans="1:7" s="286" customFormat="1">
      <c r="A635" s="304"/>
      <c r="B635" s="305"/>
      <c r="C635" s="306"/>
      <c r="D635" s="307"/>
      <c r="E635" s="307"/>
      <c r="F635" s="308"/>
      <c r="G635" s="209"/>
    </row>
    <row r="636" spans="1:7" s="286" customFormat="1">
      <c r="A636" s="304"/>
      <c r="B636" s="305"/>
      <c r="C636" s="306"/>
      <c r="D636" s="307"/>
      <c r="E636" s="307"/>
      <c r="F636" s="308"/>
      <c r="G636" s="209"/>
    </row>
    <row r="637" spans="1:7" s="286" customFormat="1">
      <c r="A637" s="311"/>
      <c r="B637" s="312"/>
      <c r="C637" s="312"/>
      <c r="D637" s="313"/>
      <c r="E637" s="313"/>
      <c r="F637" s="311"/>
      <c r="G637" s="210"/>
    </row>
    <row r="638" spans="1:7" s="286" customFormat="1">
      <c r="A638" s="314"/>
      <c r="B638" s="306"/>
      <c r="C638" s="306"/>
      <c r="D638" s="315"/>
      <c r="E638" s="316" t="s">
        <v>642</v>
      </c>
      <c r="F638" s="314"/>
      <c r="G638" s="211">
        <f>SUM(G581:G635)</f>
        <v>0</v>
      </c>
    </row>
    <row r="639" spans="1:7" s="286" customFormat="1">
      <c r="A639" s="304"/>
      <c r="B639" s="305"/>
      <c r="C639" s="306"/>
      <c r="D639" s="307"/>
      <c r="E639" s="307"/>
      <c r="F639" s="308"/>
      <c r="G639" s="209"/>
    </row>
    <row r="640" spans="1:7" s="286" customFormat="1">
      <c r="A640" s="304" t="s">
        <v>1131</v>
      </c>
      <c r="B640" s="291" t="s">
        <v>1132</v>
      </c>
      <c r="C640" s="292"/>
      <c r="D640" s="296"/>
      <c r="E640" s="307"/>
      <c r="F640" s="308" t="s">
        <v>18</v>
      </c>
      <c r="G640" s="209"/>
    </row>
    <row r="641" spans="1:7" s="286" customFormat="1">
      <c r="A641" s="304"/>
      <c r="B641" s="305" t="s">
        <v>1133</v>
      </c>
      <c r="C641" s="306"/>
      <c r="D641" s="307"/>
      <c r="E641" s="307"/>
      <c r="F641" s="308"/>
      <c r="G641" s="209"/>
    </row>
    <row r="642" spans="1:7" s="286" customFormat="1">
      <c r="A642" s="304"/>
      <c r="B642" s="305" t="s">
        <v>1134</v>
      </c>
      <c r="C642" s="306"/>
      <c r="D642" s="307"/>
      <c r="E642" s="307"/>
      <c r="F642" s="308"/>
      <c r="G642" s="209"/>
    </row>
    <row r="643" spans="1:7" s="286" customFormat="1">
      <c r="A643" s="304"/>
      <c r="B643" s="305" t="s">
        <v>1135</v>
      </c>
      <c r="C643" s="306"/>
      <c r="D643" s="307"/>
      <c r="E643" s="307"/>
      <c r="F643" s="308"/>
      <c r="G643" s="209"/>
    </row>
    <row r="644" spans="1:7" s="286" customFormat="1">
      <c r="A644" s="304"/>
      <c r="B644" s="305" t="s">
        <v>1136</v>
      </c>
      <c r="C644" s="306"/>
      <c r="D644" s="307"/>
      <c r="E644" s="307"/>
      <c r="F644" s="308"/>
      <c r="G644" s="209"/>
    </row>
    <row r="645" spans="1:7" s="286" customFormat="1">
      <c r="A645" s="304"/>
      <c r="B645" s="305" t="s">
        <v>1137</v>
      </c>
      <c r="C645" s="306"/>
      <c r="D645" s="307"/>
      <c r="E645" s="307"/>
      <c r="F645" s="308"/>
      <c r="G645" s="209"/>
    </row>
    <row r="646" spans="1:7" s="286" customFormat="1">
      <c r="A646" s="304"/>
      <c r="B646" s="305" t="s">
        <v>1138</v>
      </c>
      <c r="C646" s="306"/>
      <c r="D646" s="307"/>
      <c r="E646" s="307"/>
      <c r="F646" s="308"/>
      <c r="G646" s="209"/>
    </row>
    <row r="647" spans="1:7" s="286" customFormat="1">
      <c r="A647" s="304"/>
      <c r="B647" s="305" t="s">
        <v>1139</v>
      </c>
      <c r="C647" s="306"/>
      <c r="D647" s="307"/>
      <c r="E647" s="307"/>
      <c r="F647" s="308"/>
      <c r="G647" s="209"/>
    </row>
    <row r="648" spans="1:7" s="286" customFormat="1">
      <c r="A648" s="304"/>
      <c r="B648" s="305" t="s">
        <v>1140</v>
      </c>
      <c r="C648" s="306"/>
      <c r="D648" s="307"/>
      <c r="E648" s="307"/>
      <c r="F648" s="308"/>
      <c r="G648" s="209"/>
    </row>
    <row r="649" spans="1:7" s="286" customFormat="1">
      <c r="A649" s="304"/>
      <c r="B649" s="305"/>
      <c r="C649" s="306"/>
      <c r="D649" s="307"/>
      <c r="E649" s="307"/>
      <c r="F649" s="308"/>
      <c r="G649" s="209"/>
    </row>
    <row r="650" spans="1:7" s="286" customFormat="1">
      <c r="A650" s="304" t="s">
        <v>1141</v>
      </c>
      <c r="B650" s="291" t="s">
        <v>1142</v>
      </c>
      <c r="C650" s="292"/>
      <c r="D650" s="296"/>
      <c r="E650" s="307"/>
      <c r="F650" s="308" t="s">
        <v>18</v>
      </c>
      <c r="G650" s="209"/>
    </row>
    <row r="651" spans="1:7" s="286" customFormat="1">
      <c r="A651" s="304"/>
      <c r="B651" s="305" t="s">
        <v>1143</v>
      </c>
      <c r="C651" s="306"/>
      <c r="D651" s="307"/>
      <c r="E651" s="307"/>
      <c r="F651" s="308"/>
      <c r="G651" s="209"/>
    </row>
    <row r="652" spans="1:7" s="286" customFormat="1">
      <c r="A652" s="304"/>
      <c r="B652" s="305" t="s">
        <v>1144</v>
      </c>
      <c r="C652" s="306"/>
      <c r="D652" s="307"/>
      <c r="E652" s="307"/>
      <c r="F652" s="308"/>
      <c r="G652" s="209"/>
    </row>
    <row r="653" spans="1:7" s="286" customFormat="1">
      <c r="A653" s="304"/>
      <c r="B653" s="305" t="s">
        <v>1145</v>
      </c>
      <c r="C653" s="306"/>
      <c r="D653" s="307"/>
      <c r="E653" s="307"/>
      <c r="F653" s="308"/>
      <c r="G653" s="209"/>
    </row>
    <row r="654" spans="1:7" s="286" customFormat="1">
      <c r="A654" s="304"/>
      <c r="B654" s="305" t="s">
        <v>1146</v>
      </c>
      <c r="C654" s="306"/>
      <c r="D654" s="307"/>
      <c r="E654" s="307"/>
      <c r="F654" s="308"/>
      <c r="G654" s="209"/>
    </row>
    <row r="655" spans="1:7" s="286" customFormat="1">
      <c r="A655" s="304"/>
      <c r="B655" s="305"/>
      <c r="C655" s="306"/>
      <c r="D655" s="307"/>
      <c r="E655" s="307"/>
      <c r="F655" s="308"/>
      <c r="G655" s="209"/>
    </row>
    <row r="656" spans="1:7" s="286" customFormat="1">
      <c r="A656" s="304" t="s">
        <v>1147</v>
      </c>
      <c r="B656" s="291" t="s">
        <v>1148</v>
      </c>
      <c r="C656" s="292"/>
      <c r="D656" s="307"/>
      <c r="E656" s="307"/>
      <c r="F656" s="308" t="s">
        <v>18</v>
      </c>
      <c r="G656" s="209"/>
    </row>
    <row r="657" spans="1:7" s="286" customFormat="1">
      <c r="A657" s="304"/>
      <c r="B657" s="305" t="s">
        <v>1149</v>
      </c>
      <c r="C657" s="306"/>
      <c r="D657" s="307"/>
      <c r="E657" s="307"/>
      <c r="F657" s="308"/>
      <c r="G657" s="209"/>
    </row>
    <row r="658" spans="1:7" s="286" customFormat="1">
      <c r="A658" s="304"/>
      <c r="B658" s="305" t="s">
        <v>1150</v>
      </c>
      <c r="C658" s="306"/>
      <c r="D658" s="307"/>
      <c r="E658" s="307"/>
      <c r="F658" s="308"/>
      <c r="G658" s="209"/>
    </row>
    <row r="659" spans="1:7" s="286" customFormat="1">
      <c r="A659" s="304"/>
      <c r="B659" s="305" t="s">
        <v>1151</v>
      </c>
      <c r="C659" s="306"/>
      <c r="D659" s="307"/>
      <c r="E659" s="307"/>
      <c r="F659" s="308"/>
      <c r="G659" s="209"/>
    </row>
    <row r="660" spans="1:7" s="286" customFormat="1">
      <c r="A660" s="304"/>
      <c r="B660" s="305"/>
      <c r="C660" s="306"/>
      <c r="D660" s="307"/>
      <c r="E660" s="307"/>
      <c r="F660" s="308"/>
      <c r="G660" s="209"/>
    </row>
    <row r="661" spans="1:7" s="286" customFormat="1">
      <c r="A661" s="304"/>
      <c r="B661" s="305" t="s">
        <v>1152</v>
      </c>
      <c r="C661" s="306"/>
      <c r="D661" s="307"/>
      <c r="E661" s="307"/>
      <c r="F661" s="308"/>
      <c r="G661" s="209"/>
    </row>
    <row r="662" spans="1:7" s="286" customFormat="1">
      <c r="A662" s="304"/>
      <c r="B662" s="305" t="s">
        <v>1153</v>
      </c>
      <c r="C662" s="306"/>
      <c r="D662" s="307"/>
      <c r="E662" s="307"/>
      <c r="F662" s="308"/>
      <c r="G662" s="209"/>
    </row>
    <row r="663" spans="1:7" s="286" customFormat="1">
      <c r="A663" s="304"/>
      <c r="B663" s="305"/>
      <c r="C663" s="306"/>
      <c r="D663" s="307"/>
      <c r="E663" s="307"/>
      <c r="F663" s="308"/>
      <c r="G663" s="209"/>
    </row>
    <row r="664" spans="1:7" s="286" customFormat="1">
      <c r="A664" s="304"/>
      <c r="B664" s="305" t="s">
        <v>1154</v>
      </c>
      <c r="C664" s="306"/>
      <c r="D664" s="307"/>
      <c r="E664" s="307"/>
      <c r="F664" s="308"/>
      <c r="G664" s="209"/>
    </row>
    <row r="665" spans="1:7" s="286" customFormat="1">
      <c r="A665" s="304"/>
      <c r="B665" s="305" t="s">
        <v>1155</v>
      </c>
      <c r="C665" s="306"/>
      <c r="D665" s="307"/>
      <c r="E665" s="307"/>
      <c r="F665" s="308"/>
      <c r="G665" s="209"/>
    </row>
    <row r="666" spans="1:7" s="286" customFormat="1">
      <c r="A666" s="304"/>
      <c r="B666" s="305" t="s">
        <v>1156</v>
      </c>
      <c r="C666" s="306"/>
      <c r="D666" s="307"/>
      <c r="E666" s="307"/>
      <c r="F666" s="308"/>
      <c r="G666" s="209"/>
    </row>
    <row r="667" spans="1:7" s="286" customFormat="1">
      <c r="A667" s="304"/>
      <c r="B667" s="305"/>
      <c r="C667" s="306"/>
      <c r="D667" s="307"/>
      <c r="E667" s="307"/>
      <c r="F667" s="308"/>
      <c r="G667" s="209"/>
    </row>
    <row r="668" spans="1:7" s="286" customFormat="1">
      <c r="A668" s="304"/>
      <c r="B668" s="305" t="s">
        <v>1157</v>
      </c>
      <c r="C668" s="306"/>
      <c r="D668" s="307"/>
      <c r="E668" s="307"/>
      <c r="F668" s="308"/>
      <c r="G668" s="209"/>
    </row>
    <row r="669" spans="1:7" s="286" customFormat="1">
      <c r="A669" s="304"/>
      <c r="B669" s="305" t="s">
        <v>1158</v>
      </c>
      <c r="C669" s="306"/>
      <c r="D669" s="307"/>
      <c r="E669" s="307"/>
      <c r="F669" s="308"/>
      <c r="G669" s="209"/>
    </row>
    <row r="670" spans="1:7" s="286" customFormat="1">
      <c r="A670" s="304"/>
      <c r="B670" s="305"/>
      <c r="C670" s="306"/>
      <c r="D670" s="307"/>
      <c r="E670" s="307"/>
      <c r="F670" s="308"/>
      <c r="G670" s="209"/>
    </row>
    <row r="671" spans="1:7" s="286" customFormat="1">
      <c r="A671" s="304" t="s">
        <v>1159</v>
      </c>
      <c r="B671" s="291" t="s">
        <v>1160</v>
      </c>
      <c r="C671" s="292"/>
      <c r="D671" s="307"/>
      <c r="E671" s="307"/>
      <c r="F671" s="308" t="s">
        <v>18</v>
      </c>
      <c r="G671" s="209"/>
    </row>
    <row r="672" spans="1:7" s="286" customFormat="1">
      <c r="A672" s="304"/>
      <c r="B672" s="305" t="s">
        <v>1161</v>
      </c>
      <c r="C672" s="306"/>
      <c r="D672" s="307"/>
      <c r="E672" s="307"/>
      <c r="F672" s="308"/>
      <c r="G672" s="209"/>
    </row>
    <row r="673" spans="1:7" s="286" customFormat="1">
      <c r="A673" s="304"/>
      <c r="B673" s="305" t="s">
        <v>1162</v>
      </c>
      <c r="C673" s="306"/>
      <c r="D673" s="307"/>
      <c r="E673" s="307"/>
      <c r="F673" s="308"/>
      <c r="G673" s="209"/>
    </row>
    <row r="674" spans="1:7" s="286" customFormat="1">
      <c r="A674" s="304"/>
      <c r="B674" s="305" t="s">
        <v>1163</v>
      </c>
      <c r="C674" s="306"/>
      <c r="D674" s="307"/>
      <c r="E674" s="307"/>
      <c r="F674" s="308"/>
      <c r="G674" s="209"/>
    </row>
    <row r="675" spans="1:7" s="286" customFormat="1">
      <c r="A675" s="304"/>
      <c r="B675" s="305" t="s">
        <v>1164</v>
      </c>
      <c r="C675" s="306"/>
      <c r="D675" s="307"/>
      <c r="E675" s="307"/>
      <c r="F675" s="308"/>
      <c r="G675" s="209"/>
    </row>
    <row r="676" spans="1:7" s="286" customFormat="1">
      <c r="A676" s="304"/>
      <c r="B676" s="305"/>
      <c r="C676" s="306"/>
      <c r="D676" s="307"/>
      <c r="E676" s="307"/>
      <c r="F676" s="308"/>
      <c r="G676" s="209"/>
    </row>
    <row r="677" spans="1:7" s="286" customFormat="1">
      <c r="A677" s="304" t="s">
        <v>1165</v>
      </c>
      <c r="B677" s="291" t="s">
        <v>1166</v>
      </c>
      <c r="C677" s="292"/>
      <c r="D677" s="296"/>
      <c r="E677" s="307"/>
      <c r="F677" s="308" t="s">
        <v>18</v>
      </c>
      <c r="G677" s="209"/>
    </row>
    <row r="678" spans="1:7" s="286" customFormat="1">
      <c r="A678" s="304"/>
      <c r="B678" s="305" t="s">
        <v>1167</v>
      </c>
      <c r="C678" s="306"/>
      <c r="D678" s="307"/>
      <c r="E678" s="307"/>
      <c r="F678" s="308"/>
      <c r="G678" s="209"/>
    </row>
    <row r="679" spans="1:7" s="286" customFormat="1">
      <c r="A679" s="304"/>
      <c r="B679" s="305" t="s">
        <v>1168</v>
      </c>
      <c r="C679" s="306"/>
      <c r="D679" s="307"/>
      <c r="E679" s="307"/>
      <c r="F679" s="308"/>
      <c r="G679" s="209"/>
    </row>
    <row r="680" spans="1:7" s="286" customFormat="1">
      <c r="A680" s="304"/>
      <c r="B680" s="305"/>
      <c r="C680" s="306"/>
      <c r="D680" s="307"/>
      <c r="E680" s="307"/>
      <c r="F680" s="308"/>
      <c r="G680" s="209"/>
    </row>
    <row r="681" spans="1:7" s="286" customFormat="1">
      <c r="A681" s="304" t="s">
        <v>1169</v>
      </c>
      <c r="B681" s="291" t="s">
        <v>1170</v>
      </c>
      <c r="C681" s="292"/>
      <c r="D681" s="296"/>
      <c r="E681" s="307"/>
      <c r="F681" s="308" t="s">
        <v>18</v>
      </c>
      <c r="G681" s="209"/>
    </row>
    <row r="682" spans="1:7" s="286" customFormat="1">
      <c r="A682" s="304"/>
      <c r="B682" s="305" t="s">
        <v>1171</v>
      </c>
      <c r="C682" s="306"/>
      <c r="D682" s="307"/>
      <c r="E682" s="307"/>
      <c r="F682" s="308"/>
      <c r="G682" s="209"/>
    </row>
    <row r="683" spans="1:7" s="286" customFormat="1">
      <c r="A683" s="304"/>
      <c r="B683" s="305" t="s">
        <v>1172</v>
      </c>
      <c r="C683" s="306"/>
      <c r="D683" s="307"/>
      <c r="E683" s="307"/>
      <c r="F683" s="308"/>
      <c r="G683" s="209"/>
    </row>
    <row r="684" spans="1:7" s="286" customFormat="1">
      <c r="A684" s="304"/>
      <c r="B684" s="305" t="s">
        <v>1173</v>
      </c>
      <c r="C684" s="306"/>
      <c r="D684" s="307"/>
      <c r="E684" s="307"/>
      <c r="F684" s="308"/>
      <c r="G684" s="209"/>
    </row>
    <row r="685" spans="1:7" s="286" customFormat="1">
      <c r="A685" s="304"/>
      <c r="B685" s="305" t="s">
        <v>1174</v>
      </c>
      <c r="C685" s="306"/>
      <c r="D685" s="307"/>
      <c r="E685" s="307"/>
      <c r="F685" s="308"/>
      <c r="G685" s="209"/>
    </row>
    <row r="686" spans="1:7" s="286" customFormat="1">
      <c r="A686" s="304"/>
      <c r="B686" s="305" t="s">
        <v>1175</v>
      </c>
      <c r="C686" s="306"/>
      <c r="D686" s="307"/>
      <c r="E686" s="307"/>
      <c r="F686" s="308"/>
      <c r="G686" s="209"/>
    </row>
    <row r="687" spans="1:7" s="286" customFormat="1">
      <c r="A687" s="304"/>
      <c r="B687" s="305" t="s">
        <v>1176</v>
      </c>
      <c r="C687" s="306"/>
      <c r="D687" s="307"/>
      <c r="E687" s="307"/>
      <c r="F687" s="308"/>
      <c r="G687" s="209"/>
    </row>
    <row r="688" spans="1:7" s="286" customFormat="1">
      <c r="A688" s="304"/>
      <c r="B688" s="305"/>
      <c r="C688" s="306"/>
      <c r="D688" s="307"/>
      <c r="E688" s="307"/>
      <c r="F688" s="308"/>
      <c r="G688" s="209"/>
    </row>
    <row r="689" spans="1:7" s="286" customFormat="1">
      <c r="A689" s="304" t="s">
        <v>1177</v>
      </c>
      <c r="B689" s="291" t="s">
        <v>1178</v>
      </c>
      <c r="C689" s="292"/>
      <c r="D689" s="296"/>
      <c r="E689" s="307"/>
      <c r="F689" s="308" t="s">
        <v>18</v>
      </c>
      <c r="G689" s="209"/>
    </row>
    <row r="690" spans="1:7" s="286" customFormat="1">
      <c r="A690" s="304"/>
      <c r="B690" s="305" t="s">
        <v>1179</v>
      </c>
      <c r="C690" s="306"/>
      <c r="D690" s="307"/>
      <c r="E690" s="307"/>
      <c r="F690" s="308"/>
      <c r="G690" s="209"/>
    </row>
    <row r="691" spans="1:7" s="286" customFormat="1">
      <c r="A691" s="304"/>
      <c r="B691" s="305" t="s">
        <v>1180</v>
      </c>
      <c r="C691" s="306"/>
      <c r="D691" s="307"/>
      <c r="E691" s="307"/>
      <c r="F691" s="308"/>
      <c r="G691" s="209"/>
    </row>
    <row r="692" spans="1:7" s="286" customFormat="1">
      <c r="A692" s="304"/>
      <c r="B692" s="305" t="s">
        <v>1181</v>
      </c>
      <c r="C692" s="306"/>
      <c r="D692" s="307"/>
      <c r="E692" s="307"/>
      <c r="F692" s="308"/>
      <c r="G692" s="209"/>
    </row>
    <row r="693" spans="1:7" s="286" customFormat="1">
      <c r="A693" s="304"/>
      <c r="B693" s="305"/>
      <c r="C693" s="306"/>
      <c r="D693" s="307"/>
      <c r="E693" s="307"/>
      <c r="F693" s="308"/>
      <c r="G693" s="209"/>
    </row>
    <row r="694" spans="1:7" s="286" customFormat="1">
      <c r="A694" s="304"/>
      <c r="B694" s="305"/>
      <c r="C694" s="306"/>
      <c r="D694" s="307"/>
      <c r="E694" s="307"/>
      <c r="F694" s="308"/>
      <c r="G694" s="209"/>
    </row>
    <row r="695" spans="1:7" s="286" customFormat="1">
      <c r="A695" s="311"/>
      <c r="B695" s="312"/>
      <c r="C695" s="312"/>
      <c r="D695" s="313"/>
      <c r="E695" s="313"/>
      <c r="F695" s="311"/>
      <c r="G695" s="210"/>
    </row>
    <row r="696" spans="1:7" s="286" customFormat="1">
      <c r="A696" s="314"/>
      <c r="B696" s="306"/>
      <c r="C696" s="306"/>
      <c r="D696" s="315"/>
      <c r="E696" s="316" t="s">
        <v>642</v>
      </c>
      <c r="F696" s="314"/>
      <c r="G696" s="211">
        <f>SUM(G639:G693)</f>
        <v>0</v>
      </c>
    </row>
    <row r="697" spans="1:7" s="286" customFormat="1">
      <c r="A697" s="304"/>
      <c r="B697" s="305"/>
      <c r="C697" s="306"/>
      <c r="D697" s="307"/>
      <c r="E697" s="307"/>
      <c r="F697" s="308"/>
      <c r="G697" s="209"/>
    </row>
    <row r="698" spans="1:7" s="286" customFormat="1">
      <c r="A698" s="304" t="s">
        <v>1182</v>
      </c>
      <c r="B698" s="291" t="s">
        <v>1183</v>
      </c>
      <c r="C698" s="292"/>
      <c r="D698" s="296"/>
      <c r="E698" s="307"/>
      <c r="F698" s="308" t="s">
        <v>18</v>
      </c>
      <c r="G698" s="209"/>
    </row>
    <row r="699" spans="1:7" s="286" customFormat="1">
      <c r="A699" s="304"/>
      <c r="B699" s="305" t="s">
        <v>1184</v>
      </c>
      <c r="C699" s="306"/>
      <c r="D699" s="307"/>
      <c r="E699" s="307"/>
      <c r="F699" s="308"/>
      <c r="G699" s="209"/>
    </row>
    <row r="700" spans="1:7" s="286" customFormat="1">
      <c r="A700" s="304"/>
      <c r="B700" s="305" t="s">
        <v>1185</v>
      </c>
      <c r="C700" s="306"/>
      <c r="D700" s="307"/>
      <c r="E700" s="307"/>
      <c r="F700" s="308"/>
      <c r="G700" s="209"/>
    </row>
    <row r="701" spans="1:7" s="286" customFormat="1">
      <c r="A701" s="304"/>
      <c r="B701" s="305"/>
      <c r="C701" s="306"/>
      <c r="D701" s="307"/>
      <c r="E701" s="307"/>
      <c r="F701" s="308"/>
      <c r="G701" s="209"/>
    </row>
    <row r="702" spans="1:7" s="286" customFormat="1">
      <c r="A702" s="304" t="s">
        <v>1186</v>
      </c>
      <c r="B702" s="291" t="s">
        <v>1187</v>
      </c>
      <c r="C702" s="292"/>
      <c r="D702" s="296"/>
      <c r="E702" s="307"/>
      <c r="F702" s="308" t="s">
        <v>18</v>
      </c>
      <c r="G702" s="209"/>
    </row>
    <row r="703" spans="1:7" s="286" customFormat="1">
      <c r="A703" s="304"/>
      <c r="B703" s="305" t="s">
        <v>1188</v>
      </c>
      <c r="C703" s="306"/>
      <c r="D703" s="307"/>
      <c r="E703" s="307"/>
      <c r="F703" s="308"/>
      <c r="G703" s="209"/>
    </row>
    <row r="704" spans="1:7" s="286" customFormat="1">
      <c r="A704" s="304"/>
      <c r="B704" s="305" t="s">
        <v>1189</v>
      </c>
      <c r="C704" s="306"/>
      <c r="D704" s="307"/>
      <c r="E704" s="307"/>
      <c r="F704" s="308"/>
      <c r="G704" s="209"/>
    </row>
    <row r="705" spans="1:7" s="286" customFormat="1">
      <c r="A705" s="304"/>
      <c r="B705" s="305" t="s">
        <v>1190</v>
      </c>
      <c r="C705" s="306"/>
      <c r="D705" s="307"/>
      <c r="E705" s="307"/>
      <c r="F705" s="308"/>
      <c r="G705" s="209"/>
    </row>
    <row r="706" spans="1:7" s="286" customFormat="1">
      <c r="A706" s="304"/>
      <c r="B706" s="305" t="s">
        <v>1191</v>
      </c>
      <c r="C706" s="306"/>
      <c r="D706" s="307"/>
      <c r="E706" s="307"/>
      <c r="F706" s="308"/>
      <c r="G706" s="209"/>
    </row>
    <row r="707" spans="1:7" s="286" customFormat="1">
      <c r="A707" s="304"/>
      <c r="B707" s="305" t="s">
        <v>1192</v>
      </c>
      <c r="C707" s="306"/>
      <c r="D707" s="307"/>
      <c r="E707" s="307"/>
      <c r="F707" s="308"/>
      <c r="G707" s="209"/>
    </row>
    <row r="708" spans="1:7" s="286" customFormat="1">
      <c r="A708" s="304"/>
      <c r="B708" s="305" t="s">
        <v>1193</v>
      </c>
      <c r="C708" s="306"/>
      <c r="D708" s="307"/>
      <c r="E708" s="307"/>
      <c r="F708" s="308"/>
      <c r="G708" s="209"/>
    </row>
    <row r="709" spans="1:7" s="286" customFormat="1">
      <c r="A709" s="304"/>
      <c r="B709" s="305" t="s">
        <v>1194</v>
      </c>
      <c r="C709" s="306"/>
      <c r="D709" s="307"/>
      <c r="E709" s="307"/>
      <c r="F709" s="308"/>
      <c r="G709" s="209"/>
    </row>
    <row r="710" spans="1:7" s="286" customFormat="1">
      <c r="A710" s="304"/>
      <c r="B710" s="305" t="s">
        <v>1195</v>
      </c>
      <c r="C710" s="306"/>
      <c r="D710" s="307"/>
      <c r="E710" s="307"/>
      <c r="F710" s="308"/>
      <c r="G710" s="209"/>
    </row>
    <row r="711" spans="1:7" s="286" customFormat="1">
      <c r="A711" s="304"/>
      <c r="B711" s="305" t="s">
        <v>1196</v>
      </c>
      <c r="C711" s="306"/>
      <c r="D711" s="307"/>
      <c r="E711" s="307"/>
      <c r="F711" s="308"/>
      <c r="G711" s="209"/>
    </row>
    <row r="712" spans="1:7" s="286" customFormat="1">
      <c r="A712" s="304"/>
      <c r="B712" s="305" t="s">
        <v>1197</v>
      </c>
      <c r="C712" s="306"/>
      <c r="D712" s="307"/>
      <c r="E712" s="307"/>
      <c r="F712" s="308"/>
      <c r="G712" s="209"/>
    </row>
    <row r="713" spans="1:7" s="286" customFormat="1">
      <c r="A713" s="304"/>
      <c r="B713" s="305" t="s">
        <v>1198</v>
      </c>
      <c r="C713" s="306"/>
      <c r="D713" s="307"/>
      <c r="E713" s="307"/>
      <c r="F713" s="308"/>
      <c r="G713" s="209"/>
    </row>
    <row r="714" spans="1:7" s="286" customFormat="1">
      <c r="A714" s="304"/>
      <c r="B714" s="305" t="s">
        <v>1199</v>
      </c>
      <c r="C714" s="306"/>
      <c r="D714" s="307"/>
      <c r="E714" s="307"/>
      <c r="F714" s="308"/>
      <c r="G714" s="209"/>
    </row>
    <row r="715" spans="1:7" s="286" customFormat="1">
      <c r="A715" s="304"/>
      <c r="B715" s="305" t="s">
        <v>1200</v>
      </c>
      <c r="C715" s="306"/>
      <c r="D715" s="307"/>
      <c r="E715" s="307"/>
      <c r="F715" s="308"/>
      <c r="G715" s="209"/>
    </row>
    <row r="716" spans="1:7" s="286" customFormat="1">
      <c r="A716" s="304"/>
      <c r="B716" s="305" t="s">
        <v>1201</v>
      </c>
      <c r="C716" s="306"/>
      <c r="D716" s="307"/>
      <c r="E716" s="307"/>
      <c r="F716" s="308"/>
      <c r="G716" s="209"/>
    </row>
    <row r="717" spans="1:7" s="286" customFormat="1">
      <c r="A717" s="304"/>
      <c r="B717" s="305"/>
      <c r="C717" s="306"/>
      <c r="D717" s="307"/>
      <c r="E717" s="307"/>
      <c r="F717" s="308"/>
      <c r="G717" s="209"/>
    </row>
    <row r="718" spans="1:7" s="286" customFormat="1">
      <c r="A718" s="304"/>
      <c r="B718" s="305" t="s">
        <v>1202</v>
      </c>
      <c r="C718" s="306"/>
      <c r="D718" s="307"/>
      <c r="E718" s="307"/>
      <c r="F718" s="308"/>
      <c r="G718" s="209"/>
    </row>
    <row r="719" spans="1:7" s="286" customFormat="1">
      <c r="A719" s="304"/>
      <c r="B719" s="305" t="s">
        <v>1203</v>
      </c>
      <c r="C719" s="306"/>
      <c r="D719" s="307"/>
      <c r="E719" s="307"/>
      <c r="F719" s="308"/>
      <c r="G719" s="209"/>
    </row>
    <row r="720" spans="1:7" s="286" customFormat="1">
      <c r="A720" s="304"/>
      <c r="B720" s="305" t="s">
        <v>1204</v>
      </c>
      <c r="C720" s="306"/>
      <c r="D720" s="307"/>
      <c r="E720" s="307"/>
      <c r="F720" s="308"/>
      <c r="G720" s="209"/>
    </row>
    <row r="721" spans="1:7" s="286" customFormat="1">
      <c r="A721" s="304"/>
      <c r="B721" s="305" t="s">
        <v>1205</v>
      </c>
      <c r="C721" s="306"/>
      <c r="D721" s="307"/>
      <c r="E721" s="307"/>
      <c r="F721" s="308"/>
      <c r="G721" s="209"/>
    </row>
    <row r="722" spans="1:7" s="286" customFormat="1">
      <c r="A722" s="304"/>
      <c r="B722" s="305" t="s">
        <v>1206</v>
      </c>
      <c r="C722" s="306"/>
      <c r="D722" s="307"/>
      <c r="E722" s="307"/>
      <c r="F722" s="308"/>
      <c r="G722" s="209"/>
    </row>
    <row r="723" spans="1:7" s="286" customFormat="1">
      <c r="A723" s="304"/>
      <c r="B723" s="305" t="s">
        <v>1207</v>
      </c>
      <c r="C723" s="306"/>
      <c r="D723" s="307"/>
      <c r="E723" s="307"/>
      <c r="F723" s="308"/>
      <c r="G723" s="209"/>
    </row>
    <row r="724" spans="1:7" s="286" customFormat="1">
      <c r="A724" s="304"/>
      <c r="B724" s="305" t="s">
        <v>1208</v>
      </c>
      <c r="C724" s="306"/>
      <c r="D724" s="307"/>
      <c r="E724" s="307"/>
      <c r="F724" s="308"/>
      <c r="G724" s="209"/>
    </row>
    <row r="725" spans="1:7" s="286" customFormat="1">
      <c r="A725" s="304"/>
      <c r="B725" s="305" t="s">
        <v>1209</v>
      </c>
      <c r="C725" s="306"/>
      <c r="D725" s="307"/>
      <c r="E725" s="307"/>
      <c r="F725" s="308"/>
      <c r="G725" s="209"/>
    </row>
    <row r="726" spans="1:7" s="286" customFormat="1">
      <c r="A726" s="304"/>
      <c r="B726" s="305" t="s">
        <v>1210</v>
      </c>
      <c r="C726" s="306"/>
      <c r="D726" s="307"/>
      <c r="E726" s="307"/>
      <c r="F726" s="308"/>
      <c r="G726" s="209"/>
    </row>
    <row r="727" spans="1:7" s="286" customFormat="1">
      <c r="A727" s="304"/>
      <c r="B727" s="305"/>
      <c r="C727" s="306"/>
      <c r="D727" s="307"/>
      <c r="E727" s="307"/>
      <c r="F727" s="308"/>
      <c r="G727" s="209"/>
    </row>
    <row r="728" spans="1:7" s="286" customFormat="1">
      <c r="A728" s="304" t="s">
        <v>1211</v>
      </c>
      <c r="B728" s="291" t="s">
        <v>1212</v>
      </c>
      <c r="C728" s="292"/>
      <c r="D728" s="296"/>
      <c r="E728" s="307"/>
      <c r="F728" s="308" t="s">
        <v>18</v>
      </c>
      <c r="G728" s="209"/>
    </row>
    <row r="729" spans="1:7" s="286" customFormat="1">
      <c r="A729" s="304"/>
      <c r="B729" s="305" t="s">
        <v>1213</v>
      </c>
      <c r="C729" s="306"/>
      <c r="D729" s="307"/>
      <c r="E729" s="307"/>
      <c r="F729" s="308"/>
      <c r="G729" s="209"/>
    </row>
    <row r="730" spans="1:7" s="286" customFormat="1">
      <c r="A730" s="304"/>
      <c r="B730" s="305" t="s">
        <v>1214</v>
      </c>
      <c r="C730" s="306"/>
      <c r="D730" s="307"/>
      <c r="E730" s="307"/>
      <c r="F730" s="308"/>
      <c r="G730" s="209"/>
    </row>
    <row r="731" spans="1:7" s="286" customFormat="1">
      <c r="A731" s="304"/>
      <c r="B731" s="305" t="s">
        <v>1215</v>
      </c>
      <c r="C731" s="306"/>
      <c r="D731" s="307"/>
      <c r="E731" s="307"/>
      <c r="F731" s="308"/>
      <c r="G731" s="209"/>
    </row>
    <row r="732" spans="1:7" s="286" customFormat="1">
      <c r="A732" s="304"/>
      <c r="B732" s="305" t="s">
        <v>1216</v>
      </c>
      <c r="C732" s="306"/>
      <c r="D732" s="307"/>
      <c r="E732" s="307"/>
      <c r="F732" s="308"/>
      <c r="G732" s="209"/>
    </row>
    <row r="733" spans="1:7" s="286" customFormat="1">
      <c r="A733" s="304"/>
      <c r="B733" s="305" t="s">
        <v>1217</v>
      </c>
      <c r="C733" s="306"/>
      <c r="D733" s="307"/>
      <c r="E733" s="307"/>
      <c r="F733" s="308"/>
      <c r="G733" s="209"/>
    </row>
    <row r="734" spans="1:7" s="286" customFormat="1">
      <c r="A734" s="304"/>
      <c r="B734" s="305"/>
      <c r="C734" s="306"/>
      <c r="D734" s="307"/>
      <c r="E734" s="307"/>
      <c r="F734" s="308"/>
      <c r="G734" s="209"/>
    </row>
    <row r="735" spans="1:7" s="286" customFormat="1">
      <c r="A735" s="304" t="s">
        <v>1218</v>
      </c>
      <c r="B735" s="291" t="s">
        <v>1219</v>
      </c>
      <c r="C735" s="292"/>
      <c r="D735" s="296"/>
      <c r="E735" s="307"/>
      <c r="F735" s="308" t="s">
        <v>18</v>
      </c>
      <c r="G735" s="209"/>
    </row>
    <row r="736" spans="1:7" s="286" customFormat="1">
      <c r="A736" s="304"/>
      <c r="B736" s="305" t="s">
        <v>1220</v>
      </c>
      <c r="C736" s="306"/>
      <c r="D736" s="307"/>
      <c r="E736" s="307"/>
      <c r="F736" s="308"/>
      <c r="G736" s="209"/>
    </row>
    <row r="737" spans="1:7" s="286" customFormat="1">
      <c r="A737" s="304"/>
      <c r="B737" s="305" t="s">
        <v>1221</v>
      </c>
      <c r="C737" s="306"/>
      <c r="D737" s="307"/>
      <c r="E737" s="307"/>
      <c r="F737" s="308"/>
      <c r="G737" s="209"/>
    </row>
    <row r="738" spans="1:7" s="286" customFormat="1">
      <c r="A738" s="304"/>
      <c r="B738" s="305" t="s">
        <v>1222</v>
      </c>
      <c r="C738" s="306"/>
      <c r="D738" s="307"/>
      <c r="E738" s="307"/>
      <c r="F738" s="308"/>
      <c r="G738" s="209"/>
    </row>
    <row r="739" spans="1:7" s="286" customFormat="1">
      <c r="A739" s="304"/>
      <c r="B739" s="305"/>
      <c r="C739" s="306"/>
      <c r="D739" s="307"/>
      <c r="E739" s="307"/>
      <c r="F739" s="308"/>
      <c r="G739" s="209"/>
    </row>
    <row r="740" spans="1:7" s="286" customFormat="1">
      <c r="A740" s="304" t="s">
        <v>1223</v>
      </c>
      <c r="B740" s="291" t="s">
        <v>1224</v>
      </c>
      <c r="C740" s="292"/>
      <c r="D740" s="296"/>
      <c r="E740" s="307"/>
      <c r="F740" s="308" t="s">
        <v>18</v>
      </c>
      <c r="G740" s="209"/>
    </row>
    <row r="741" spans="1:7" s="286" customFormat="1">
      <c r="A741" s="304"/>
      <c r="B741" s="305" t="s">
        <v>1225</v>
      </c>
      <c r="C741" s="306"/>
      <c r="D741" s="307"/>
      <c r="E741" s="307"/>
      <c r="F741" s="308"/>
      <c r="G741" s="209"/>
    </row>
    <row r="742" spans="1:7" s="286" customFormat="1">
      <c r="A742" s="304"/>
      <c r="B742" s="305" t="s">
        <v>1226</v>
      </c>
      <c r="C742" s="306"/>
      <c r="D742" s="307"/>
      <c r="E742" s="307"/>
      <c r="F742" s="308"/>
      <c r="G742" s="209"/>
    </row>
    <row r="743" spans="1:7" s="286" customFormat="1">
      <c r="A743" s="304"/>
      <c r="B743" s="305"/>
      <c r="C743" s="306"/>
      <c r="D743" s="307"/>
      <c r="E743" s="307"/>
      <c r="F743" s="308"/>
      <c r="G743" s="209"/>
    </row>
    <row r="744" spans="1:7" s="286" customFormat="1">
      <c r="A744" s="304" t="s">
        <v>1227</v>
      </c>
      <c r="B744" s="291" t="s">
        <v>1228</v>
      </c>
      <c r="C744" s="292"/>
      <c r="D744" s="296"/>
      <c r="E744" s="307"/>
      <c r="F744" s="308" t="s">
        <v>18</v>
      </c>
      <c r="G744" s="209"/>
    </row>
    <row r="745" spans="1:7" s="286" customFormat="1">
      <c r="A745" s="304"/>
      <c r="B745" s="305" t="s">
        <v>1229</v>
      </c>
      <c r="C745" s="306"/>
      <c r="D745" s="307"/>
      <c r="E745" s="307"/>
      <c r="F745" s="308"/>
      <c r="G745" s="209"/>
    </row>
    <row r="746" spans="1:7" s="286" customFormat="1">
      <c r="A746" s="304"/>
      <c r="B746" s="305" t="s">
        <v>1230</v>
      </c>
      <c r="C746" s="306"/>
      <c r="D746" s="307"/>
      <c r="E746" s="307"/>
      <c r="F746" s="308"/>
      <c r="G746" s="209"/>
    </row>
    <row r="747" spans="1:7" s="286" customFormat="1">
      <c r="A747" s="304"/>
      <c r="B747" s="305" t="s">
        <v>1231</v>
      </c>
      <c r="C747" s="306"/>
      <c r="D747" s="307"/>
      <c r="E747" s="307"/>
      <c r="F747" s="308"/>
      <c r="G747" s="209"/>
    </row>
    <row r="748" spans="1:7" s="286" customFormat="1">
      <c r="A748" s="304"/>
      <c r="B748" s="305"/>
      <c r="C748" s="306"/>
      <c r="D748" s="307"/>
      <c r="E748" s="307"/>
      <c r="F748" s="308"/>
      <c r="G748" s="209"/>
    </row>
    <row r="749" spans="1:7" s="286" customFormat="1">
      <c r="A749" s="304"/>
      <c r="B749" s="305"/>
      <c r="C749" s="306"/>
      <c r="D749" s="307"/>
      <c r="E749" s="307"/>
      <c r="F749" s="308"/>
      <c r="G749" s="209"/>
    </row>
    <row r="750" spans="1:7" s="286" customFormat="1">
      <c r="A750" s="304"/>
      <c r="B750" s="305"/>
      <c r="C750" s="306"/>
      <c r="D750" s="307"/>
      <c r="E750" s="307"/>
      <c r="F750" s="308"/>
      <c r="G750" s="209"/>
    </row>
    <row r="751" spans="1:7" s="286" customFormat="1">
      <c r="A751" s="304"/>
      <c r="B751" s="305"/>
      <c r="C751" s="306"/>
      <c r="D751" s="307"/>
      <c r="E751" s="307"/>
      <c r="F751" s="308"/>
      <c r="G751" s="209"/>
    </row>
    <row r="752" spans="1:7" s="286" customFormat="1">
      <c r="A752" s="304"/>
      <c r="B752" s="305"/>
      <c r="C752" s="306"/>
      <c r="D752" s="307"/>
      <c r="E752" s="307"/>
      <c r="F752" s="308"/>
      <c r="G752" s="209"/>
    </row>
    <row r="753" spans="1:7" s="286" customFormat="1">
      <c r="A753" s="311"/>
      <c r="B753" s="312"/>
      <c r="C753" s="312"/>
      <c r="D753" s="313"/>
      <c r="E753" s="313"/>
      <c r="F753" s="311"/>
      <c r="G753" s="210"/>
    </row>
    <row r="754" spans="1:7" s="286" customFormat="1">
      <c r="A754" s="314"/>
      <c r="B754" s="306"/>
      <c r="C754" s="306"/>
      <c r="D754" s="315"/>
      <c r="E754" s="316" t="s">
        <v>642</v>
      </c>
      <c r="F754" s="314"/>
      <c r="G754" s="211">
        <f>SUM(G697:G751)</f>
        <v>0</v>
      </c>
    </row>
    <row r="755" spans="1:7" s="286" customFormat="1">
      <c r="A755" s="304"/>
      <c r="B755" s="305"/>
      <c r="C755" s="306"/>
      <c r="D755" s="307"/>
      <c r="E755" s="307"/>
      <c r="F755" s="308"/>
      <c r="G755" s="209"/>
    </row>
    <row r="756" spans="1:7" s="286" customFormat="1">
      <c r="A756" s="304" t="s">
        <v>1232</v>
      </c>
      <c r="B756" s="291" t="s">
        <v>1233</v>
      </c>
      <c r="C756" s="292"/>
      <c r="D756" s="296"/>
      <c r="E756" s="307"/>
      <c r="F756" s="308" t="s">
        <v>18</v>
      </c>
      <c r="G756" s="209"/>
    </row>
    <row r="757" spans="1:7" s="286" customFormat="1">
      <c r="A757" s="304"/>
      <c r="B757" s="305" t="s">
        <v>1234</v>
      </c>
      <c r="C757" s="306"/>
      <c r="D757" s="307"/>
      <c r="E757" s="307"/>
      <c r="F757" s="308"/>
      <c r="G757" s="209"/>
    </row>
    <row r="758" spans="1:7" s="286" customFormat="1">
      <c r="A758" s="304"/>
      <c r="B758" s="305" t="s">
        <v>1235</v>
      </c>
      <c r="C758" s="306"/>
      <c r="D758" s="307"/>
      <c r="E758" s="307"/>
      <c r="F758" s="308"/>
      <c r="G758" s="209"/>
    </row>
    <row r="759" spans="1:7" s="286" customFormat="1">
      <c r="A759" s="304"/>
      <c r="B759" s="305" t="s">
        <v>1236</v>
      </c>
      <c r="C759" s="306"/>
      <c r="D759" s="307"/>
      <c r="E759" s="307"/>
      <c r="F759" s="308"/>
      <c r="G759" s="209"/>
    </row>
    <row r="760" spans="1:7" s="286" customFormat="1">
      <c r="A760" s="304"/>
      <c r="B760" s="305" t="s">
        <v>1237</v>
      </c>
      <c r="C760" s="306"/>
      <c r="D760" s="307"/>
      <c r="E760" s="307"/>
      <c r="F760" s="308"/>
      <c r="G760" s="209"/>
    </row>
    <row r="761" spans="1:7" s="286" customFormat="1">
      <c r="A761" s="304"/>
      <c r="B761" s="305" t="s">
        <v>1238</v>
      </c>
      <c r="C761" s="306"/>
      <c r="D761" s="307"/>
      <c r="E761" s="307"/>
      <c r="F761" s="308"/>
      <c r="G761" s="209"/>
    </row>
    <row r="762" spans="1:7" s="286" customFormat="1">
      <c r="A762" s="304"/>
      <c r="B762" s="305" t="s">
        <v>1239</v>
      </c>
      <c r="C762" s="306"/>
      <c r="D762" s="307"/>
      <c r="E762" s="307"/>
      <c r="F762" s="308"/>
      <c r="G762" s="209"/>
    </row>
    <row r="763" spans="1:7" s="286" customFormat="1">
      <c r="A763" s="304"/>
      <c r="B763" s="305" t="s">
        <v>1240</v>
      </c>
      <c r="C763" s="306"/>
      <c r="D763" s="307"/>
      <c r="E763" s="307"/>
      <c r="F763" s="308"/>
      <c r="G763" s="209"/>
    </row>
    <row r="764" spans="1:7" s="286" customFormat="1">
      <c r="A764" s="304"/>
      <c r="B764" s="305" t="s">
        <v>1241</v>
      </c>
      <c r="C764" s="306"/>
      <c r="D764" s="307"/>
      <c r="E764" s="307"/>
      <c r="F764" s="308"/>
      <c r="G764" s="209"/>
    </row>
    <row r="765" spans="1:7" s="286" customFormat="1">
      <c r="A765" s="304"/>
      <c r="B765" s="305" t="s">
        <v>1242</v>
      </c>
      <c r="C765" s="306"/>
      <c r="D765" s="307"/>
      <c r="E765" s="307"/>
      <c r="F765" s="308"/>
      <c r="G765" s="209"/>
    </row>
    <row r="766" spans="1:7" s="286" customFormat="1">
      <c r="A766" s="304"/>
      <c r="B766" s="305" t="s">
        <v>1243</v>
      </c>
      <c r="C766" s="306"/>
      <c r="D766" s="307"/>
      <c r="E766" s="307"/>
      <c r="F766" s="308"/>
      <c r="G766" s="209"/>
    </row>
    <row r="767" spans="1:7" s="286" customFormat="1">
      <c r="A767" s="304"/>
      <c r="B767" s="305" t="s">
        <v>1244</v>
      </c>
      <c r="C767" s="306"/>
      <c r="D767" s="307"/>
      <c r="E767" s="307"/>
      <c r="F767" s="308"/>
      <c r="G767" s="209"/>
    </row>
    <row r="768" spans="1:7" s="286" customFormat="1">
      <c r="A768" s="304"/>
      <c r="B768" s="305" t="s">
        <v>1245</v>
      </c>
      <c r="C768" s="306"/>
      <c r="D768" s="307"/>
      <c r="E768" s="307"/>
      <c r="F768" s="308"/>
      <c r="G768" s="209"/>
    </row>
    <row r="769" spans="1:7" s="286" customFormat="1">
      <c r="A769" s="304"/>
      <c r="B769" s="305" t="s">
        <v>1246</v>
      </c>
      <c r="C769" s="306"/>
      <c r="D769" s="307"/>
      <c r="E769" s="307"/>
      <c r="F769" s="308"/>
      <c r="G769" s="209"/>
    </row>
    <row r="770" spans="1:7" s="286" customFormat="1">
      <c r="A770" s="304"/>
      <c r="B770" s="305" t="s">
        <v>1247</v>
      </c>
      <c r="C770" s="306"/>
      <c r="D770" s="307"/>
      <c r="E770" s="307"/>
      <c r="F770" s="308"/>
      <c r="G770" s="209"/>
    </row>
    <row r="771" spans="1:7" s="286" customFormat="1">
      <c r="A771" s="304"/>
      <c r="B771" s="305" t="s">
        <v>1248</v>
      </c>
      <c r="C771" s="306"/>
      <c r="D771" s="307"/>
      <c r="E771" s="307"/>
      <c r="F771" s="308"/>
      <c r="G771" s="209"/>
    </row>
    <row r="772" spans="1:7" s="286" customFormat="1">
      <c r="A772" s="304"/>
      <c r="B772" s="305" t="s">
        <v>1249</v>
      </c>
      <c r="C772" s="306"/>
      <c r="D772" s="307"/>
      <c r="E772" s="307"/>
      <c r="F772" s="308"/>
      <c r="G772" s="209"/>
    </row>
    <row r="773" spans="1:7" s="286" customFormat="1">
      <c r="A773" s="304"/>
      <c r="B773" s="305" t="s">
        <v>1250</v>
      </c>
      <c r="C773" s="306"/>
      <c r="D773" s="307"/>
      <c r="E773" s="307"/>
      <c r="F773" s="308"/>
      <c r="G773" s="209"/>
    </row>
    <row r="774" spans="1:7" s="286" customFormat="1">
      <c r="A774" s="304"/>
      <c r="B774" s="305" t="s">
        <v>1251</v>
      </c>
      <c r="C774" s="306"/>
      <c r="D774" s="307"/>
      <c r="E774" s="307"/>
      <c r="F774" s="308"/>
      <c r="G774" s="209"/>
    </row>
    <row r="775" spans="1:7" s="286" customFormat="1">
      <c r="A775" s="304"/>
      <c r="B775" s="305" t="s">
        <v>1252</v>
      </c>
      <c r="C775" s="306"/>
      <c r="D775" s="307"/>
      <c r="E775" s="307"/>
      <c r="F775" s="308"/>
      <c r="G775" s="209"/>
    </row>
    <row r="776" spans="1:7" s="286" customFormat="1">
      <c r="A776" s="304"/>
      <c r="B776" s="305" t="s">
        <v>1253</v>
      </c>
      <c r="C776" s="306"/>
      <c r="D776" s="307"/>
      <c r="E776" s="307"/>
      <c r="F776" s="308"/>
      <c r="G776" s="209"/>
    </row>
    <row r="777" spans="1:7" s="286" customFormat="1">
      <c r="A777" s="304"/>
      <c r="B777" s="305" t="s">
        <v>1254</v>
      </c>
      <c r="C777" s="306"/>
      <c r="D777" s="307"/>
      <c r="E777" s="307"/>
      <c r="F777" s="308"/>
      <c r="G777" s="209"/>
    </row>
    <row r="778" spans="1:7" s="286" customFormat="1">
      <c r="A778" s="304"/>
      <c r="B778" s="305"/>
      <c r="C778" s="306"/>
      <c r="D778" s="307"/>
      <c r="E778" s="307"/>
      <c r="F778" s="308"/>
      <c r="G778" s="209"/>
    </row>
    <row r="779" spans="1:7" s="286" customFormat="1">
      <c r="A779" s="304"/>
      <c r="B779" s="305" t="s">
        <v>1255</v>
      </c>
      <c r="C779" s="306"/>
      <c r="D779" s="307"/>
      <c r="E779" s="307"/>
      <c r="F779" s="308"/>
      <c r="G779" s="209"/>
    </row>
    <row r="780" spans="1:7" s="286" customFormat="1">
      <c r="A780" s="304"/>
      <c r="B780" s="305" t="s">
        <v>1256</v>
      </c>
      <c r="C780" s="306"/>
      <c r="D780" s="307"/>
      <c r="E780" s="307"/>
      <c r="F780" s="308"/>
      <c r="G780" s="209"/>
    </row>
    <row r="781" spans="1:7" s="286" customFormat="1">
      <c r="A781" s="304"/>
      <c r="B781" s="305" t="s">
        <v>1257</v>
      </c>
      <c r="C781" s="306"/>
      <c r="D781" s="307"/>
      <c r="E781" s="307"/>
      <c r="F781" s="308"/>
      <c r="G781" s="209"/>
    </row>
    <row r="782" spans="1:7" s="286" customFormat="1">
      <c r="A782" s="304"/>
      <c r="B782" s="305" t="s">
        <v>1258</v>
      </c>
      <c r="C782" s="306"/>
      <c r="D782" s="307"/>
      <c r="E782" s="307"/>
      <c r="F782" s="308"/>
      <c r="G782" s="209"/>
    </row>
    <row r="783" spans="1:7" s="286" customFormat="1">
      <c r="A783" s="304"/>
      <c r="B783" s="305" t="s">
        <v>1259</v>
      </c>
      <c r="C783" s="306"/>
      <c r="D783" s="307"/>
      <c r="E783" s="307"/>
      <c r="F783" s="308"/>
      <c r="G783" s="209"/>
    </row>
    <row r="784" spans="1:7" s="286" customFormat="1">
      <c r="A784" s="304"/>
      <c r="B784" s="305" t="s">
        <v>1260</v>
      </c>
      <c r="C784" s="306"/>
      <c r="D784" s="307"/>
      <c r="E784" s="307"/>
      <c r="F784" s="308"/>
      <c r="G784" s="209"/>
    </row>
    <row r="785" spans="1:7" s="286" customFormat="1">
      <c r="A785" s="304"/>
      <c r="B785" s="305" t="s">
        <v>1261</v>
      </c>
      <c r="C785" s="306"/>
      <c r="D785" s="307"/>
      <c r="E785" s="307"/>
      <c r="F785" s="308"/>
      <c r="G785" s="209"/>
    </row>
    <row r="786" spans="1:7" s="286" customFormat="1">
      <c r="A786" s="304"/>
      <c r="B786" s="305" t="s">
        <v>1262</v>
      </c>
      <c r="C786" s="306"/>
      <c r="D786" s="307"/>
      <c r="E786" s="307"/>
      <c r="F786" s="308"/>
      <c r="G786" s="209"/>
    </row>
    <row r="787" spans="1:7" s="286" customFormat="1">
      <c r="A787" s="304"/>
      <c r="B787" s="305" t="s">
        <v>1263</v>
      </c>
      <c r="C787" s="306"/>
      <c r="D787" s="307"/>
      <c r="E787" s="307"/>
      <c r="F787" s="308"/>
      <c r="G787" s="209"/>
    </row>
    <row r="788" spans="1:7" s="286" customFormat="1">
      <c r="A788" s="304"/>
      <c r="B788" s="305" t="s">
        <v>1264</v>
      </c>
      <c r="C788" s="306"/>
      <c r="D788" s="307"/>
      <c r="E788" s="307"/>
      <c r="F788" s="308"/>
      <c r="G788" s="209"/>
    </row>
    <row r="789" spans="1:7" s="286" customFormat="1">
      <c r="A789" s="304"/>
      <c r="B789" s="305" t="s">
        <v>1265</v>
      </c>
      <c r="C789" s="306"/>
      <c r="D789" s="307"/>
      <c r="E789" s="307"/>
      <c r="F789" s="308"/>
      <c r="G789" s="209"/>
    </row>
    <row r="790" spans="1:7" s="286" customFormat="1">
      <c r="A790" s="304"/>
      <c r="B790" s="305" t="s">
        <v>1266</v>
      </c>
      <c r="C790" s="306"/>
      <c r="D790" s="307"/>
      <c r="E790" s="307"/>
      <c r="F790" s="308"/>
      <c r="G790" s="209"/>
    </row>
    <row r="791" spans="1:7" s="286" customFormat="1">
      <c r="A791" s="304"/>
      <c r="B791" s="305" t="s">
        <v>1267</v>
      </c>
      <c r="C791" s="306"/>
      <c r="D791" s="307"/>
      <c r="E791" s="307"/>
      <c r="F791" s="308"/>
      <c r="G791" s="209"/>
    </row>
    <row r="792" spans="1:7" s="286" customFormat="1">
      <c r="A792" s="304"/>
      <c r="B792" s="305"/>
      <c r="C792" s="306"/>
      <c r="D792" s="307"/>
      <c r="E792" s="307"/>
      <c r="F792" s="308"/>
      <c r="G792" s="209"/>
    </row>
    <row r="793" spans="1:7" s="286" customFormat="1">
      <c r="A793" s="304" t="s">
        <v>1268</v>
      </c>
      <c r="B793" s="291" t="s">
        <v>1269</v>
      </c>
      <c r="C793" s="292"/>
      <c r="D793" s="296"/>
      <c r="E793" s="307"/>
      <c r="F793" s="308" t="s">
        <v>18</v>
      </c>
      <c r="G793" s="209"/>
    </row>
    <row r="794" spans="1:7" s="286" customFormat="1">
      <c r="A794" s="304"/>
      <c r="B794" s="305" t="s">
        <v>1270</v>
      </c>
      <c r="C794" s="306"/>
      <c r="D794" s="307"/>
      <c r="E794" s="307"/>
      <c r="F794" s="308"/>
      <c r="G794" s="209"/>
    </row>
    <row r="795" spans="1:7" s="286" customFormat="1">
      <c r="A795" s="304"/>
      <c r="B795" s="305" t="s">
        <v>1271</v>
      </c>
      <c r="C795" s="306"/>
      <c r="D795" s="307"/>
      <c r="E795" s="307"/>
      <c r="F795" s="308"/>
      <c r="G795" s="209"/>
    </row>
    <row r="796" spans="1:7" s="286" customFormat="1">
      <c r="A796" s="304"/>
      <c r="B796" s="305" t="s">
        <v>1272</v>
      </c>
      <c r="C796" s="306"/>
      <c r="D796" s="307"/>
      <c r="E796" s="307"/>
      <c r="F796" s="308"/>
      <c r="G796" s="209"/>
    </row>
    <row r="797" spans="1:7" s="286" customFormat="1">
      <c r="A797" s="304"/>
      <c r="B797" s="305" t="s">
        <v>1273</v>
      </c>
      <c r="C797" s="306"/>
      <c r="D797" s="307"/>
      <c r="E797" s="307"/>
      <c r="F797" s="308"/>
      <c r="G797" s="209"/>
    </row>
    <row r="798" spans="1:7" s="286" customFormat="1">
      <c r="A798" s="304"/>
      <c r="B798" s="340">
        <v>1</v>
      </c>
      <c r="C798" s="315" t="s">
        <v>1274</v>
      </c>
      <c r="D798" s="307"/>
      <c r="E798" s="307"/>
      <c r="F798" s="308"/>
      <c r="G798" s="209"/>
    </row>
    <row r="799" spans="1:7" s="286" customFormat="1">
      <c r="A799" s="304"/>
      <c r="B799" s="340">
        <v>2</v>
      </c>
      <c r="C799" s="315" t="s">
        <v>1275</v>
      </c>
      <c r="D799" s="307"/>
      <c r="E799" s="307"/>
      <c r="F799" s="308"/>
      <c r="G799" s="209"/>
    </row>
    <row r="800" spans="1:7" s="286" customFormat="1">
      <c r="A800" s="304"/>
      <c r="B800" s="340">
        <v>3</v>
      </c>
      <c r="C800" s="315" t="s">
        <v>1276</v>
      </c>
      <c r="D800" s="307"/>
      <c r="E800" s="307"/>
      <c r="F800" s="308"/>
      <c r="G800" s="209"/>
    </row>
    <row r="801" spans="1:7" s="286" customFormat="1">
      <c r="A801" s="304"/>
      <c r="B801" s="340">
        <v>4</v>
      </c>
      <c r="C801" s="315" t="s">
        <v>1277</v>
      </c>
      <c r="D801" s="307"/>
      <c r="E801" s="307"/>
      <c r="F801" s="308"/>
      <c r="G801" s="209"/>
    </row>
    <row r="802" spans="1:7" s="286" customFormat="1">
      <c r="A802" s="304"/>
      <c r="B802" s="340">
        <v>5</v>
      </c>
      <c r="C802" s="315" t="s">
        <v>1278</v>
      </c>
      <c r="D802" s="307"/>
      <c r="E802" s="307"/>
      <c r="F802" s="308"/>
      <c r="G802" s="209"/>
    </row>
    <row r="803" spans="1:7" s="286" customFormat="1">
      <c r="A803" s="304"/>
      <c r="B803" s="340">
        <v>6</v>
      </c>
      <c r="C803" s="315" t="s">
        <v>1279</v>
      </c>
      <c r="D803" s="307"/>
      <c r="E803" s="307"/>
      <c r="F803" s="308"/>
      <c r="G803" s="209"/>
    </row>
    <row r="804" spans="1:7" s="286" customFormat="1">
      <c r="A804" s="304"/>
      <c r="B804" s="340">
        <v>7</v>
      </c>
      <c r="C804" s="315" t="s">
        <v>1280</v>
      </c>
      <c r="D804" s="307"/>
      <c r="E804" s="307"/>
      <c r="F804" s="308"/>
      <c r="G804" s="209"/>
    </row>
    <row r="805" spans="1:7" s="286" customFormat="1">
      <c r="A805" s="304"/>
      <c r="B805" s="340">
        <v>8</v>
      </c>
      <c r="C805" s="315" t="s">
        <v>1281</v>
      </c>
      <c r="D805" s="307"/>
      <c r="E805" s="307"/>
      <c r="F805" s="308"/>
      <c r="G805" s="209"/>
    </row>
    <row r="806" spans="1:7" s="286" customFormat="1">
      <c r="A806" s="304"/>
      <c r="B806" s="340">
        <v>9</v>
      </c>
      <c r="C806" s="315" t="s">
        <v>1282</v>
      </c>
      <c r="D806" s="307"/>
      <c r="E806" s="307"/>
      <c r="F806" s="308"/>
      <c r="G806" s="209"/>
    </row>
    <row r="807" spans="1:7" s="286" customFormat="1">
      <c r="A807" s="304"/>
      <c r="B807" s="305" t="s">
        <v>1283</v>
      </c>
      <c r="C807" s="306"/>
      <c r="D807" s="307"/>
      <c r="E807" s="307"/>
      <c r="F807" s="308"/>
      <c r="G807" s="209"/>
    </row>
    <row r="808" spans="1:7" s="286" customFormat="1">
      <c r="A808" s="304"/>
      <c r="B808" s="305" t="s">
        <v>1284</v>
      </c>
      <c r="C808" s="306"/>
      <c r="D808" s="307"/>
      <c r="E808" s="307"/>
      <c r="F808" s="308"/>
      <c r="G808" s="209"/>
    </row>
    <row r="809" spans="1:7" s="286" customFormat="1">
      <c r="A809" s="304"/>
      <c r="B809" s="305"/>
      <c r="C809" s="306"/>
      <c r="D809" s="307"/>
      <c r="E809" s="307"/>
      <c r="F809" s="308"/>
      <c r="G809" s="209"/>
    </row>
    <row r="810" spans="1:7" s="286" customFormat="1">
      <c r="A810" s="304"/>
      <c r="B810" s="305"/>
      <c r="C810" s="306"/>
      <c r="D810" s="307"/>
      <c r="E810" s="307"/>
      <c r="F810" s="308"/>
      <c r="G810" s="209"/>
    </row>
    <row r="811" spans="1:7" s="286" customFormat="1">
      <c r="A811" s="311"/>
      <c r="B811" s="312"/>
      <c r="C811" s="312"/>
      <c r="D811" s="313"/>
      <c r="E811" s="313"/>
      <c r="F811" s="311"/>
      <c r="G811" s="210"/>
    </row>
    <row r="812" spans="1:7" s="286" customFormat="1">
      <c r="A812" s="314"/>
      <c r="B812" s="306"/>
      <c r="C812" s="306"/>
      <c r="D812" s="315"/>
      <c r="E812" s="316" t="s">
        <v>642</v>
      </c>
      <c r="F812" s="314"/>
      <c r="G812" s="211">
        <f>SUM(G755:G809)</f>
        <v>0</v>
      </c>
    </row>
    <row r="813" spans="1:7" s="286" customFormat="1">
      <c r="A813" s="304"/>
      <c r="B813" s="305"/>
      <c r="C813" s="306"/>
      <c r="D813" s="307"/>
      <c r="E813" s="307"/>
      <c r="F813" s="308"/>
      <c r="G813" s="209"/>
    </row>
    <row r="814" spans="1:7" s="286" customFormat="1">
      <c r="A814" s="304" t="s">
        <v>1285</v>
      </c>
      <c r="B814" s="291" t="s">
        <v>1286</v>
      </c>
      <c r="C814" s="292"/>
      <c r="D814" s="296"/>
      <c r="E814" s="307"/>
      <c r="F814" s="308" t="s">
        <v>18</v>
      </c>
      <c r="G814" s="209"/>
    </row>
    <row r="815" spans="1:7" s="286" customFormat="1">
      <c r="A815" s="304"/>
      <c r="B815" s="305" t="s">
        <v>1287</v>
      </c>
      <c r="C815" s="306"/>
      <c r="D815" s="307"/>
      <c r="E815" s="296"/>
      <c r="F815" s="308"/>
      <c r="G815" s="209"/>
    </row>
    <row r="816" spans="1:7" s="286" customFormat="1">
      <c r="A816" s="304"/>
      <c r="B816" s="305" t="s">
        <v>1288</v>
      </c>
      <c r="C816" s="306"/>
      <c r="D816" s="307"/>
      <c r="E816" s="296"/>
      <c r="F816" s="308"/>
      <c r="G816" s="209"/>
    </row>
    <row r="817" spans="1:7" s="286" customFormat="1">
      <c r="A817" s="304"/>
      <c r="B817" s="305" t="s">
        <v>1289</v>
      </c>
      <c r="C817" s="306"/>
      <c r="D817" s="307"/>
      <c r="E817" s="307"/>
      <c r="F817" s="308"/>
      <c r="G817" s="209"/>
    </row>
    <row r="818" spans="1:7" s="286" customFormat="1">
      <c r="A818" s="304"/>
      <c r="B818" s="305"/>
      <c r="C818" s="306"/>
      <c r="D818" s="307"/>
      <c r="E818" s="307"/>
      <c r="F818" s="308"/>
      <c r="G818" s="209"/>
    </row>
    <row r="819" spans="1:7" s="286" customFormat="1">
      <c r="A819" s="304"/>
      <c r="B819" s="305" t="s">
        <v>1290</v>
      </c>
      <c r="C819" s="306"/>
      <c r="D819" s="307"/>
      <c r="E819" s="307"/>
      <c r="F819" s="308"/>
      <c r="G819" s="209"/>
    </row>
    <row r="820" spans="1:7" s="286" customFormat="1">
      <c r="A820" s="304"/>
      <c r="B820" s="305" t="s">
        <v>1291</v>
      </c>
      <c r="C820" s="306"/>
      <c r="D820" s="307"/>
      <c r="E820" s="307"/>
      <c r="F820" s="308"/>
      <c r="G820" s="209"/>
    </row>
    <row r="821" spans="1:7" s="286" customFormat="1">
      <c r="A821" s="304"/>
      <c r="B821" s="305"/>
      <c r="C821" s="306"/>
      <c r="D821" s="307"/>
      <c r="E821" s="307"/>
      <c r="F821" s="308"/>
      <c r="G821" s="209"/>
    </row>
    <row r="822" spans="1:7" s="286" customFormat="1">
      <c r="A822" s="304"/>
      <c r="B822" s="305" t="s">
        <v>1292</v>
      </c>
      <c r="C822" s="306"/>
      <c r="D822" s="307"/>
      <c r="E822" s="307"/>
      <c r="F822" s="308"/>
      <c r="G822" s="209"/>
    </row>
    <row r="823" spans="1:7" s="286" customFormat="1">
      <c r="A823" s="304"/>
      <c r="B823" s="305" t="s">
        <v>1293</v>
      </c>
      <c r="C823" s="306"/>
      <c r="D823" s="307"/>
      <c r="E823" s="307"/>
      <c r="F823" s="308"/>
      <c r="G823" s="209"/>
    </row>
    <row r="824" spans="1:7" s="286" customFormat="1">
      <c r="A824" s="304"/>
      <c r="B824" s="305" t="s">
        <v>1294</v>
      </c>
      <c r="C824" s="306"/>
      <c r="D824" s="307"/>
      <c r="E824" s="307"/>
      <c r="F824" s="308"/>
      <c r="G824" s="209"/>
    </row>
    <row r="825" spans="1:7" s="286" customFormat="1">
      <c r="A825" s="304"/>
      <c r="B825" s="305" t="s">
        <v>1295</v>
      </c>
      <c r="C825" s="306"/>
      <c r="D825" s="307"/>
      <c r="E825" s="307"/>
      <c r="F825" s="308"/>
      <c r="G825" s="209"/>
    </row>
    <row r="826" spans="1:7" s="286" customFormat="1">
      <c r="A826" s="304"/>
      <c r="B826" s="305" t="s">
        <v>1296</v>
      </c>
      <c r="C826" s="306"/>
      <c r="D826" s="307"/>
      <c r="E826" s="307"/>
      <c r="F826" s="308"/>
      <c r="G826" s="209"/>
    </row>
    <row r="827" spans="1:7" s="286" customFormat="1">
      <c r="A827" s="304"/>
      <c r="B827" s="305" t="s">
        <v>1297</v>
      </c>
      <c r="C827" s="306"/>
      <c r="D827" s="307"/>
      <c r="E827" s="307"/>
      <c r="F827" s="308"/>
      <c r="G827" s="209"/>
    </row>
    <row r="828" spans="1:7" s="286" customFormat="1">
      <c r="A828" s="304"/>
      <c r="B828" s="305" t="s">
        <v>1298</v>
      </c>
      <c r="C828" s="306"/>
      <c r="D828" s="307"/>
      <c r="E828" s="307"/>
      <c r="F828" s="308"/>
      <c r="G828" s="209"/>
    </row>
    <row r="829" spans="1:7" s="286" customFormat="1">
      <c r="A829" s="304"/>
      <c r="B829" s="305" t="s">
        <v>1299</v>
      </c>
      <c r="C829" s="306"/>
      <c r="D829" s="307"/>
      <c r="E829" s="307"/>
      <c r="F829" s="308"/>
      <c r="G829" s="209"/>
    </row>
    <row r="830" spans="1:7" s="286" customFormat="1">
      <c r="A830" s="304"/>
      <c r="B830" s="305" t="s">
        <v>1300</v>
      </c>
      <c r="C830" s="306"/>
      <c r="D830" s="307"/>
      <c r="E830" s="307"/>
      <c r="F830" s="308"/>
      <c r="G830" s="209"/>
    </row>
    <row r="831" spans="1:7" s="286" customFormat="1">
      <c r="A831" s="304"/>
      <c r="B831" s="305" t="s">
        <v>1301</v>
      </c>
      <c r="C831" s="306"/>
      <c r="D831" s="307"/>
      <c r="E831" s="307"/>
      <c r="F831" s="308"/>
      <c r="G831" s="209"/>
    </row>
    <row r="832" spans="1:7" s="286" customFormat="1">
      <c r="A832" s="304"/>
      <c r="B832" s="305" t="s">
        <v>1302</v>
      </c>
      <c r="C832" s="306"/>
      <c r="D832" s="307"/>
      <c r="E832" s="307"/>
      <c r="F832" s="308"/>
      <c r="G832" s="209"/>
    </row>
    <row r="833" spans="1:7" s="286" customFormat="1">
      <c r="A833" s="304"/>
      <c r="B833" s="305"/>
      <c r="C833" s="306"/>
      <c r="D833" s="307"/>
      <c r="E833" s="307"/>
      <c r="F833" s="308"/>
      <c r="G833" s="209"/>
    </row>
    <row r="834" spans="1:7" s="286" customFormat="1">
      <c r="A834" s="304" t="s">
        <v>1303</v>
      </c>
      <c r="B834" s="291" t="s">
        <v>1304</v>
      </c>
      <c r="C834" s="292"/>
      <c r="D834" s="296"/>
      <c r="E834" s="307"/>
      <c r="F834" s="308" t="s">
        <v>18</v>
      </c>
      <c r="G834" s="209"/>
    </row>
    <row r="835" spans="1:7" s="286" customFormat="1">
      <c r="A835" s="304"/>
      <c r="B835" s="305" t="s">
        <v>1305</v>
      </c>
      <c r="C835" s="306"/>
      <c r="D835" s="307"/>
      <c r="E835" s="307"/>
      <c r="F835" s="308"/>
      <c r="G835" s="209"/>
    </row>
    <row r="836" spans="1:7" s="286" customFormat="1">
      <c r="A836" s="304"/>
      <c r="B836" s="305" t="s">
        <v>1306</v>
      </c>
      <c r="C836" s="306"/>
      <c r="D836" s="307"/>
      <c r="E836" s="307"/>
      <c r="F836" s="308"/>
      <c r="G836" s="209"/>
    </row>
    <row r="837" spans="1:7" s="286" customFormat="1">
      <c r="A837" s="304"/>
      <c r="B837" s="305" t="s">
        <v>1307</v>
      </c>
      <c r="C837" s="306"/>
      <c r="D837" s="307"/>
      <c r="E837" s="307"/>
      <c r="F837" s="308"/>
      <c r="G837" s="209"/>
    </row>
    <row r="838" spans="1:7" s="286" customFormat="1">
      <c r="A838" s="304"/>
      <c r="B838" s="305" t="s">
        <v>1308</v>
      </c>
      <c r="C838" s="306"/>
      <c r="D838" s="307"/>
      <c r="E838" s="307"/>
      <c r="F838" s="308"/>
      <c r="G838" s="209"/>
    </row>
    <row r="839" spans="1:7" s="286" customFormat="1">
      <c r="A839" s="304"/>
      <c r="B839" s="305" t="s">
        <v>1309</v>
      </c>
      <c r="C839" s="306"/>
      <c r="D839" s="307"/>
      <c r="E839" s="307"/>
      <c r="F839" s="308"/>
      <c r="G839" s="209"/>
    </row>
    <row r="840" spans="1:7" s="286" customFormat="1">
      <c r="A840" s="304"/>
      <c r="B840" s="305" t="s">
        <v>1310</v>
      </c>
      <c r="C840" s="306"/>
      <c r="D840" s="307"/>
      <c r="E840" s="307"/>
      <c r="F840" s="308"/>
      <c r="G840" s="209"/>
    </row>
    <row r="841" spans="1:7" s="286" customFormat="1">
      <c r="A841" s="304"/>
      <c r="B841" s="305" t="s">
        <v>1311</v>
      </c>
      <c r="C841" s="306"/>
      <c r="D841" s="307"/>
      <c r="E841" s="307"/>
      <c r="F841" s="308"/>
      <c r="G841" s="209"/>
    </row>
    <row r="842" spans="1:7" s="286" customFormat="1">
      <c r="A842" s="304"/>
      <c r="B842" s="305" t="s">
        <v>1312</v>
      </c>
      <c r="C842" s="306"/>
      <c r="D842" s="307"/>
      <c r="E842" s="307"/>
      <c r="F842" s="308"/>
      <c r="G842" s="209"/>
    </row>
    <row r="843" spans="1:7" s="286" customFormat="1">
      <c r="A843" s="304"/>
      <c r="B843" s="305" t="s">
        <v>1313</v>
      </c>
      <c r="C843" s="306"/>
      <c r="D843" s="307"/>
      <c r="E843" s="307"/>
      <c r="F843" s="308"/>
      <c r="G843" s="209"/>
    </row>
    <row r="844" spans="1:7" s="286" customFormat="1">
      <c r="A844" s="304"/>
      <c r="B844" s="305" t="s">
        <v>1314</v>
      </c>
      <c r="C844" s="306"/>
      <c r="D844" s="307"/>
      <c r="E844" s="307"/>
      <c r="F844" s="308"/>
      <c r="G844" s="209"/>
    </row>
    <row r="845" spans="1:7" s="286" customFormat="1">
      <c r="A845" s="304"/>
      <c r="B845" s="305" t="s">
        <v>1315</v>
      </c>
      <c r="C845" s="306"/>
      <c r="D845" s="307"/>
      <c r="E845" s="307"/>
      <c r="F845" s="308"/>
      <c r="G845" s="209"/>
    </row>
    <row r="846" spans="1:7" s="286" customFormat="1">
      <c r="A846" s="304"/>
      <c r="B846" s="305" t="s">
        <v>1316</v>
      </c>
      <c r="C846" s="306"/>
      <c r="D846" s="307"/>
      <c r="E846" s="307"/>
      <c r="F846" s="308"/>
      <c r="G846" s="209"/>
    </row>
    <row r="847" spans="1:7" s="286" customFormat="1">
      <c r="A847" s="304"/>
      <c r="B847" s="305" t="s">
        <v>1317</v>
      </c>
      <c r="C847" s="306"/>
      <c r="D847" s="307"/>
      <c r="E847" s="307"/>
      <c r="F847" s="308"/>
      <c r="G847" s="209"/>
    </row>
    <row r="848" spans="1:7" s="286" customFormat="1">
      <c r="A848" s="304"/>
      <c r="B848" s="305" t="s">
        <v>1318</v>
      </c>
      <c r="C848" s="306"/>
      <c r="D848" s="307"/>
      <c r="E848" s="307"/>
      <c r="F848" s="308"/>
      <c r="G848" s="209"/>
    </row>
    <row r="849" spans="1:7" s="286" customFormat="1">
      <c r="A849" s="304"/>
      <c r="B849" s="305" t="s">
        <v>1319</v>
      </c>
      <c r="C849" s="306"/>
      <c r="D849" s="307"/>
      <c r="E849" s="307"/>
      <c r="F849" s="308"/>
      <c r="G849" s="209"/>
    </row>
    <row r="850" spans="1:7" s="286" customFormat="1">
      <c r="A850" s="304"/>
      <c r="B850" s="305" t="s">
        <v>1320</v>
      </c>
      <c r="C850" s="306"/>
      <c r="D850" s="307"/>
      <c r="E850" s="307"/>
      <c r="F850" s="308"/>
      <c r="G850" s="209"/>
    </row>
    <row r="851" spans="1:7" s="286" customFormat="1">
      <c r="A851" s="304"/>
      <c r="B851" s="305" t="s">
        <v>1321</v>
      </c>
      <c r="C851" s="306"/>
      <c r="D851" s="307"/>
      <c r="E851" s="307"/>
      <c r="F851" s="308"/>
      <c r="G851" s="209"/>
    </row>
    <row r="852" spans="1:7" s="286" customFormat="1">
      <c r="A852" s="304"/>
      <c r="B852" s="305"/>
      <c r="C852" s="306"/>
      <c r="D852" s="307"/>
      <c r="E852" s="307"/>
      <c r="F852" s="308"/>
      <c r="G852" s="209"/>
    </row>
    <row r="853" spans="1:7" s="286" customFormat="1">
      <c r="A853" s="304"/>
      <c r="B853" s="305" t="s">
        <v>1322</v>
      </c>
      <c r="C853" s="306"/>
      <c r="D853" s="307"/>
      <c r="E853" s="307"/>
      <c r="F853" s="308"/>
      <c r="G853" s="209"/>
    </row>
    <row r="854" spans="1:7" s="286" customFormat="1">
      <c r="A854" s="304"/>
      <c r="B854" s="305" t="s">
        <v>1323</v>
      </c>
      <c r="C854" s="306"/>
      <c r="D854" s="307"/>
      <c r="E854" s="307"/>
      <c r="F854" s="308"/>
      <c r="G854" s="209"/>
    </row>
    <row r="855" spans="1:7" s="286" customFormat="1">
      <c r="A855" s="304"/>
      <c r="B855" s="305"/>
      <c r="C855" s="306"/>
      <c r="D855" s="307"/>
      <c r="E855" s="307"/>
      <c r="F855" s="308"/>
      <c r="G855" s="209"/>
    </row>
    <row r="856" spans="1:7" s="286" customFormat="1">
      <c r="A856" s="304" t="s">
        <v>1324</v>
      </c>
      <c r="B856" s="291" t="s">
        <v>1325</v>
      </c>
      <c r="C856" s="292"/>
      <c r="D856" s="296"/>
      <c r="E856" s="307"/>
      <c r="F856" s="308" t="s">
        <v>18</v>
      </c>
      <c r="G856" s="209"/>
    </row>
    <row r="857" spans="1:7" s="286" customFormat="1">
      <c r="A857" s="304"/>
      <c r="B857" s="305" t="s">
        <v>1326</v>
      </c>
      <c r="C857" s="306"/>
      <c r="D857" s="307"/>
      <c r="E857" s="307"/>
      <c r="F857" s="308"/>
      <c r="G857" s="209"/>
    </row>
    <row r="858" spans="1:7" s="286" customFormat="1">
      <c r="A858" s="304"/>
      <c r="B858" s="305" t="s">
        <v>1327</v>
      </c>
      <c r="C858" s="306"/>
      <c r="D858" s="307"/>
      <c r="E858" s="307"/>
      <c r="F858" s="308"/>
      <c r="G858" s="209"/>
    </row>
    <row r="859" spans="1:7" s="286" customFormat="1">
      <c r="A859" s="304"/>
      <c r="B859" s="305" t="s">
        <v>1328</v>
      </c>
      <c r="C859" s="306"/>
      <c r="D859" s="307"/>
      <c r="E859" s="307"/>
      <c r="F859" s="308"/>
      <c r="G859" s="209"/>
    </row>
    <row r="860" spans="1:7" s="286" customFormat="1">
      <c r="A860" s="304"/>
      <c r="B860" s="305" t="s">
        <v>1329</v>
      </c>
      <c r="C860" s="306"/>
      <c r="D860" s="307"/>
      <c r="E860" s="307"/>
      <c r="F860" s="308"/>
      <c r="G860" s="209"/>
    </row>
    <row r="861" spans="1:7" s="286" customFormat="1">
      <c r="A861" s="304"/>
      <c r="B861" s="305" t="s">
        <v>1330</v>
      </c>
      <c r="C861" s="306"/>
      <c r="D861" s="307"/>
      <c r="E861" s="307"/>
      <c r="F861" s="308"/>
      <c r="G861" s="209"/>
    </row>
    <row r="862" spans="1:7" s="286" customFormat="1">
      <c r="A862" s="304"/>
      <c r="B862" s="305"/>
      <c r="C862" s="306"/>
      <c r="D862" s="307"/>
      <c r="E862" s="307"/>
      <c r="F862" s="308"/>
      <c r="G862" s="209"/>
    </row>
    <row r="863" spans="1:7" s="286" customFormat="1">
      <c r="A863" s="304"/>
      <c r="B863" s="305"/>
      <c r="C863" s="306"/>
      <c r="D863" s="307"/>
      <c r="E863" s="307"/>
      <c r="F863" s="308"/>
      <c r="G863" s="209"/>
    </row>
    <row r="864" spans="1:7" s="286" customFormat="1">
      <c r="A864" s="304"/>
      <c r="B864" s="305"/>
      <c r="C864" s="306"/>
      <c r="D864" s="307"/>
      <c r="E864" s="307"/>
      <c r="F864" s="308"/>
      <c r="G864" s="209"/>
    </row>
    <row r="865" spans="1:7" s="286" customFormat="1">
      <c r="A865" s="304"/>
      <c r="B865" s="305"/>
      <c r="C865" s="306"/>
      <c r="D865" s="307"/>
      <c r="E865" s="307"/>
      <c r="F865" s="308"/>
      <c r="G865" s="209"/>
    </row>
    <row r="866" spans="1:7" s="286" customFormat="1">
      <c r="A866" s="304"/>
      <c r="B866" s="305"/>
      <c r="C866" s="306"/>
      <c r="D866" s="307"/>
      <c r="E866" s="307"/>
      <c r="F866" s="308"/>
      <c r="G866" s="209"/>
    </row>
    <row r="867" spans="1:7" s="286" customFormat="1">
      <c r="A867" s="304"/>
      <c r="B867" s="305"/>
      <c r="C867" s="306"/>
      <c r="D867" s="307"/>
      <c r="E867" s="307"/>
      <c r="F867" s="308"/>
      <c r="G867" s="209"/>
    </row>
    <row r="868" spans="1:7" s="286" customFormat="1">
      <c r="A868" s="304"/>
      <c r="B868" s="305"/>
      <c r="C868" s="306"/>
      <c r="D868" s="307"/>
      <c r="E868" s="307"/>
      <c r="F868" s="308"/>
      <c r="G868" s="209"/>
    </row>
    <row r="869" spans="1:7" s="286" customFormat="1">
      <c r="A869" s="311"/>
      <c r="B869" s="312"/>
      <c r="C869" s="312"/>
      <c r="D869" s="313"/>
      <c r="E869" s="313"/>
      <c r="F869" s="311"/>
      <c r="G869" s="210"/>
    </row>
    <row r="870" spans="1:7" s="286" customFormat="1">
      <c r="A870" s="314"/>
      <c r="B870" s="306"/>
      <c r="C870" s="306"/>
      <c r="D870" s="315"/>
      <c r="E870" s="316" t="s">
        <v>642</v>
      </c>
      <c r="F870" s="314"/>
      <c r="G870" s="211">
        <f>SUM(G813:G867)</f>
        <v>0</v>
      </c>
    </row>
    <row r="871" spans="1:7" s="286" customFormat="1">
      <c r="A871" s="304"/>
      <c r="B871" s="305"/>
      <c r="C871" s="306"/>
      <c r="D871" s="307"/>
      <c r="E871" s="307"/>
      <c r="F871" s="308"/>
      <c r="G871" s="209"/>
    </row>
    <row r="872" spans="1:7" s="286" customFormat="1">
      <c r="A872" s="304" t="s">
        <v>1331</v>
      </c>
      <c r="B872" s="291" t="s">
        <v>1332</v>
      </c>
      <c r="C872" s="292"/>
      <c r="D872" s="296"/>
      <c r="E872" s="307"/>
      <c r="F872" s="308" t="s">
        <v>18</v>
      </c>
      <c r="G872" s="209"/>
    </row>
    <row r="873" spans="1:7" s="286" customFormat="1">
      <c r="A873" s="304"/>
      <c r="B873" s="305" t="s">
        <v>1333</v>
      </c>
      <c r="C873" s="306"/>
      <c r="D873" s="307"/>
      <c r="E873" s="307"/>
      <c r="F873" s="308"/>
      <c r="G873" s="209"/>
    </row>
    <row r="874" spans="1:7" s="286" customFormat="1">
      <c r="A874" s="304"/>
      <c r="B874" s="305" t="s">
        <v>1334</v>
      </c>
      <c r="C874" s="306"/>
      <c r="D874" s="307"/>
      <c r="E874" s="307"/>
      <c r="F874" s="308"/>
      <c r="G874" s="209"/>
    </row>
    <row r="875" spans="1:7" s="286" customFormat="1">
      <c r="A875" s="304"/>
      <c r="B875" s="305" t="s">
        <v>1335</v>
      </c>
      <c r="C875" s="306"/>
      <c r="D875" s="307"/>
      <c r="E875" s="307"/>
      <c r="F875" s="308"/>
      <c r="G875" s="209"/>
    </row>
    <row r="876" spans="1:7" s="286" customFormat="1">
      <c r="A876" s="304"/>
      <c r="B876" s="305" t="s">
        <v>1336</v>
      </c>
      <c r="C876" s="306"/>
      <c r="D876" s="307"/>
      <c r="E876" s="307"/>
      <c r="F876" s="308"/>
      <c r="G876" s="209"/>
    </row>
    <row r="877" spans="1:7" s="286" customFormat="1">
      <c r="A877" s="304"/>
      <c r="B877" s="305" t="s">
        <v>1337</v>
      </c>
      <c r="C877" s="306"/>
      <c r="D877" s="307"/>
      <c r="E877" s="307"/>
      <c r="F877" s="308"/>
      <c r="G877" s="209"/>
    </row>
    <row r="878" spans="1:7" s="286" customFormat="1">
      <c r="A878" s="304"/>
      <c r="B878" s="305" t="s">
        <v>1338</v>
      </c>
      <c r="C878" s="306"/>
      <c r="D878" s="307"/>
      <c r="E878" s="307"/>
      <c r="F878" s="308"/>
      <c r="G878" s="209"/>
    </row>
    <row r="879" spans="1:7" s="286" customFormat="1">
      <c r="A879" s="304"/>
      <c r="B879" s="305"/>
      <c r="C879" s="306"/>
      <c r="D879" s="307"/>
      <c r="E879" s="307"/>
      <c r="F879" s="308"/>
      <c r="G879" s="209"/>
    </row>
    <row r="880" spans="1:7" s="286" customFormat="1">
      <c r="A880" s="304" t="s">
        <v>1339</v>
      </c>
      <c r="B880" s="291" t="s">
        <v>1340</v>
      </c>
      <c r="C880" s="292"/>
      <c r="D880" s="296"/>
      <c r="E880" s="307"/>
      <c r="F880" s="308" t="s">
        <v>18</v>
      </c>
      <c r="G880" s="209"/>
    </row>
    <row r="881" spans="1:7" s="286" customFormat="1">
      <c r="A881" s="304"/>
      <c r="B881" s="305" t="s">
        <v>1341</v>
      </c>
      <c r="C881" s="306"/>
      <c r="D881" s="307"/>
      <c r="E881" s="307"/>
      <c r="F881" s="308"/>
      <c r="G881" s="209"/>
    </row>
    <row r="882" spans="1:7" s="286" customFormat="1">
      <c r="A882" s="304"/>
      <c r="B882" s="305" t="s">
        <v>1342</v>
      </c>
      <c r="C882" s="306"/>
      <c r="D882" s="307"/>
      <c r="E882" s="307"/>
      <c r="F882" s="308"/>
      <c r="G882" s="209"/>
    </row>
    <row r="883" spans="1:7" s="286" customFormat="1">
      <c r="A883" s="304"/>
      <c r="B883" s="305"/>
      <c r="C883" s="306"/>
      <c r="D883" s="307"/>
      <c r="E883" s="307"/>
      <c r="F883" s="308"/>
      <c r="G883" s="209"/>
    </row>
    <row r="884" spans="1:7">
      <c r="A884" s="295"/>
      <c r="B884" s="291" t="s">
        <v>1343</v>
      </c>
      <c r="E884" s="296"/>
      <c r="F884" s="294"/>
    </row>
    <row r="885" spans="1:7">
      <c r="A885" s="295"/>
      <c r="E885" s="296"/>
      <c r="F885" s="294"/>
    </row>
    <row r="886" spans="1:7" s="286" customFormat="1">
      <c r="A886" s="304" t="s">
        <v>1344</v>
      </c>
      <c r="B886" s="291" t="s">
        <v>1345</v>
      </c>
      <c r="C886" s="292"/>
      <c r="D886" s="296"/>
      <c r="E886" s="307"/>
      <c r="F886" s="308" t="s">
        <v>18</v>
      </c>
      <c r="G886" s="209"/>
    </row>
    <row r="887" spans="1:7" s="286" customFormat="1">
      <c r="A887" s="304"/>
      <c r="B887" s="305" t="s">
        <v>1346</v>
      </c>
      <c r="C887" s="306"/>
      <c r="D887" s="307"/>
      <c r="E887" s="307"/>
      <c r="F887" s="308"/>
      <c r="G887" s="209"/>
    </row>
    <row r="888" spans="1:7" s="286" customFormat="1">
      <c r="A888" s="304"/>
      <c r="B888" s="305" t="s">
        <v>1347</v>
      </c>
      <c r="C888" s="306"/>
      <c r="D888" s="307"/>
      <c r="E888" s="307"/>
      <c r="F888" s="308"/>
      <c r="G888" s="209"/>
    </row>
    <row r="889" spans="1:7" s="286" customFormat="1">
      <c r="A889" s="304"/>
      <c r="B889" s="305" t="s">
        <v>1348</v>
      </c>
      <c r="C889" s="306"/>
      <c r="D889" s="307"/>
      <c r="E889" s="307"/>
      <c r="F889" s="308"/>
      <c r="G889" s="209"/>
    </row>
    <row r="890" spans="1:7" s="286" customFormat="1">
      <c r="A890" s="304"/>
      <c r="B890" s="305" t="s">
        <v>1349</v>
      </c>
      <c r="C890" s="306"/>
      <c r="D890" s="307"/>
      <c r="E890" s="307"/>
      <c r="F890" s="308"/>
      <c r="G890" s="209"/>
    </row>
    <row r="891" spans="1:7" s="286" customFormat="1">
      <c r="A891" s="304"/>
      <c r="B891" s="305" t="s">
        <v>1350</v>
      </c>
      <c r="C891" s="306"/>
      <c r="D891" s="307"/>
      <c r="E891" s="307"/>
      <c r="F891" s="308"/>
      <c r="G891" s="209"/>
    </row>
    <row r="892" spans="1:7" s="286" customFormat="1">
      <c r="A892" s="304"/>
      <c r="B892" s="305" t="s">
        <v>1351</v>
      </c>
      <c r="C892" s="306"/>
      <c r="D892" s="307"/>
      <c r="E892" s="307"/>
      <c r="F892" s="308"/>
      <c r="G892" s="209"/>
    </row>
    <row r="893" spans="1:7" s="286" customFormat="1">
      <c r="A893" s="304"/>
      <c r="B893" s="305" t="s">
        <v>1352</v>
      </c>
      <c r="C893" s="306"/>
      <c r="D893" s="307"/>
      <c r="E893" s="307"/>
      <c r="F893" s="308"/>
      <c r="G893" s="209"/>
    </row>
    <row r="894" spans="1:7" s="286" customFormat="1">
      <c r="A894" s="304"/>
      <c r="B894" s="305" t="s">
        <v>1353</v>
      </c>
      <c r="C894" s="306"/>
      <c r="D894" s="307"/>
      <c r="E894" s="307"/>
      <c r="F894" s="308"/>
      <c r="G894" s="209"/>
    </row>
    <row r="895" spans="1:7" s="286" customFormat="1">
      <c r="A895" s="304"/>
      <c r="B895" s="305" t="s">
        <v>1354</v>
      </c>
      <c r="C895" s="306"/>
      <c r="D895" s="307"/>
      <c r="E895" s="307"/>
      <c r="F895" s="308"/>
      <c r="G895" s="209"/>
    </row>
    <row r="896" spans="1:7" s="286" customFormat="1">
      <c r="A896" s="304"/>
      <c r="B896" s="305" t="s">
        <v>1355</v>
      </c>
      <c r="C896" s="306"/>
      <c r="D896" s="307"/>
      <c r="E896" s="307"/>
      <c r="F896" s="308"/>
      <c r="G896" s="209"/>
    </row>
    <row r="897" spans="1:7" s="286" customFormat="1">
      <c r="A897" s="304"/>
      <c r="B897" s="305"/>
      <c r="C897" s="306"/>
      <c r="D897" s="307"/>
      <c r="E897" s="307"/>
      <c r="F897" s="308"/>
      <c r="G897" s="209"/>
    </row>
    <row r="898" spans="1:7" s="286" customFormat="1">
      <c r="A898" s="304" t="s">
        <v>1356</v>
      </c>
      <c r="B898" s="291" t="s">
        <v>1357</v>
      </c>
      <c r="C898" s="292"/>
      <c r="D898" s="296"/>
      <c r="E898" s="307"/>
      <c r="F898" s="308" t="s">
        <v>18</v>
      </c>
      <c r="G898" s="209"/>
    </row>
    <row r="899" spans="1:7" s="286" customFormat="1">
      <c r="A899" s="304"/>
      <c r="B899" s="305" t="s">
        <v>1358</v>
      </c>
      <c r="C899" s="306"/>
      <c r="D899" s="307"/>
      <c r="E899" s="307"/>
      <c r="F899" s="308"/>
      <c r="G899" s="209"/>
    </row>
    <row r="900" spans="1:7" s="286" customFormat="1">
      <c r="A900" s="304"/>
      <c r="B900" s="305" t="s">
        <v>1359</v>
      </c>
      <c r="C900" s="306"/>
      <c r="D900" s="307"/>
      <c r="E900" s="307"/>
      <c r="F900" s="308"/>
      <c r="G900" s="209"/>
    </row>
    <row r="901" spans="1:7" s="286" customFormat="1">
      <c r="A901" s="304"/>
      <c r="B901" s="305" t="s">
        <v>1360</v>
      </c>
      <c r="C901" s="306"/>
      <c r="D901" s="307"/>
      <c r="E901" s="307"/>
      <c r="F901" s="308"/>
      <c r="G901" s="209"/>
    </row>
    <row r="902" spans="1:7" s="286" customFormat="1">
      <c r="A902" s="304"/>
      <c r="B902" s="305" t="s">
        <v>1361</v>
      </c>
      <c r="C902" s="306"/>
      <c r="D902" s="307"/>
      <c r="E902" s="307"/>
      <c r="F902" s="308"/>
      <c r="G902" s="209"/>
    </row>
    <row r="903" spans="1:7" s="286" customFormat="1">
      <c r="A903" s="304"/>
      <c r="B903" s="305" t="s">
        <v>1362</v>
      </c>
      <c r="C903" s="306"/>
      <c r="D903" s="307"/>
      <c r="E903" s="307"/>
      <c r="F903" s="308"/>
      <c r="G903" s="209"/>
    </row>
    <row r="904" spans="1:7" s="286" customFormat="1">
      <c r="A904" s="304"/>
      <c r="B904" s="305" t="s">
        <v>1363</v>
      </c>
      <c r="C904" s="306"/>
      <c r="D904" s="307"/>
      <c r="E904" s="307"/>
      <c r="F904" s="308"/>
      <c r="G904" s="209"/>
    </row>
    <row r="905" spans="1:7" s="286" customFormat="1">
      <c r="A905" s="304"/>
      <c r="B905" s="305" t="s">
        <v>1364</v>
      </c>
      <c r="C905" s="306"/>
      <c r="D905" s="307"/>
      <c r="E905" s="307"/>
      <c r="F905" s="308"/>
      <c r="G905" s="209"/>
    </row>
    <row r="906" spans="1:7" s="286" customFormat="1">
      <c r="A906" s="304"/>
      <c r="B906" s="305" t="s">
        <v>1365</v>
      </c>
      <c r="C906" s="306"/>
      <c r="D906" s="307"/>
      <c r="E906" s="307"/>
      <c r="F906" s="308"/>
      <c r="G906" s="209"/>
    </row>
    <row r="907" spans="1:7" s="286" customFormat="1">
      <c r="A907" s="304"/>
      <c r="B907" s="305" t="s">
        <v>1366</v>
      </c>
      <c r="C907" s="306"/>
      <c r="D907" s="307"/>
      <c r="E907" s="307"/>
      <c r="F907" s="308"/>
      <c r="G907" s="209"/>
    </row>
    <row r="908" spans="1:7" s="286" customFormat="1">
      <c r="A908" s="304"/>
      <c r="B908" s="305" t="s">
        <v>1367</v>
      </c>
      <c r="C908" s="306"/>
      <c r="D908" s="307"/>
      <c r="E908" s="307"/>
      <c r="F908" s="308"/>
      <c r="G908" s="209"/>
    </row>
    <row r="909" spans="1:7" s="286" customFormat="1">
      <c r="A909" s="304"/>
      <c r="B909" s="305"/>
      <c r="C909" s="306"/>
      <c r="D909" s="307"/>
      <c r="E909" s="307"/>
      <c r="F909" s="308"/>
      <c r="G909" s="209"/>
    </row>
    <row r="910" spans="1:7" s="286" customFormat="1">
      <c r="A910" s="304" t="s">
        <v>1368</v>
      </c>
      <c r="B910" s="291" t="s">
        <v>1369</v>
      </c>
      <c r="C910" s="292"/>
      <c r="D910" s="296"/>
      <c r="E910" s="307"/>
      <c r="F910" s="308"/>
      <c r="G910" s="207"/>
    </row>
    <row r="911" spans="1:7" s="286" customFormat="1">
      <c r="A911" s="304"/>
      <c r="B911" s="305" t="s">
        <v>1370</v>
      </c>
      <c r="C911" s="306"/>
      <c r="D911" s="307"/>
      <c r="E911" s="307"/>
      <c r="F911" s="308" t="s">
        <v>18</v>
      </c>
      <c r="G911" s="209"/>
    </row>
    <row r="912" spans="1:7" s="286" customFormat="1">
      <c r="A912" s="304"/>
      <c r="B912" s="305" t="s">
        <v>1371</v>
      </c>
      <c r="C912" s="306"/>
      <c r="D912" s="307"/>
      <c r="E912" s="307"/>
      <c r="F912" s="308"/>
      <c r="G912" s="209"/>
    </row>
    <row r="913" spans="1:7" s="286" customFormat="1">
      <c r="A913" s="304"/>
      <c r="B913" s="305" t="s">
        <v>1372</v>
      </c>
      <c r="C913" s="306"/>
      <c r="D913" s="307"/>
      <c r="E913" s="307"/>
      <c r="F913" s="308"/>
      <c r="G913" s="209"/>
    </row>
    <row r="914" spans="1:7" s="286" customFormat="1">
      <c r="A914" s="304"/>
      <c r="B914" s="305"/>
      <c r="C914" s="306"/>
      <c r="D914" s="307"/>
      <c r="E914" s="307"/>
      <c r="F914" s="308"/>
      <c r="G914" s="209"/>
    </row>
    <row r="915" spans="1:7" s="286" customFormat="1">
      <c r="A915" s="304"/>
      <c r="B915" s="305"/>
      <c r="C915" s="306"/>
      <c r="D915" s="307"/>
      <c r="E915" s="307"/>
      <c r="F915" s="308"/>
      <c r="G915" s="209"/>
    </row>
    <row r="916" spans="1:7" s="286" customFormat="1">
      <c r="A916" s="304"/>
      <c r="B916" s="305"/>
      <c r="C916" s="306"/>
      <c r="D916" s="307"/>
      <c r="E916" s="307"/>
      <c r="F916" s="308"/>
      <c r="G916" s="209"/>
    </row>
    <row r="917" spans="1:7" s="286" customFormat="1">
      <c r="A917" s="304"/>
      <c r="B917" s="305"/>
      <c r="C917" s="306"/>
      <c r="D917" s="307"/>
      <c r="E917" s="307"/>
      <c r="F917" s="308"/>
      <c r="G917" s="209"/>
    </row>
    <row r="918" spans="1:7" s="286" customFormat="1">
      <c r="A918" s="304"/>
      <c r="B918" s="305"/>
      <c r="C918" s="306"/>
      <c r="D918" s="307"/>
      <c r="E918" s="307"/>
      <c r="F918" s="308"/>
      <c r="G918" s="209"/>
    </row>
    <row r="919" spans="1:7" s="286" customFormat="1">
      <c r="A919" s="304"/>
      <c r="B919" s="305"/>
      <c r="C919" s="306"/>
      <c r="D919" s="307"/>
      <c r="E919" s="307"/>
      <c r="F919" s="308"/>
      <c r="G919" s="209"/>
    </row>
    <row r="920" spans="1:7" s="286" customFormat="1">
      <c r="A920" s="304"/>
      <c r="B920" s="305"/>
      <c r="C920" s="306"/>
      <c r="D920" s="307"/>
      <c r="E920" s="307"/>
      <c r="F920" s="308"/>
      <c r="G920" s="209"/>
    </row>
    <row r="921" spans="1:7" s="286" customFormat="1">
      <c r="A921" s="304"/>
      <c r="B921" s="305"/>
      <c r="C921" s="306"/>
      <c r="D921" s="307"/>
      <c r="E921" s="307"/>
      <c r="F921" s="308"/>
      <c r="G921" s="209"/>
    </row>
    <row r="922" spans="1:7" s="286" customFormat="1">
      <c r="A922" s="304"/>
      <c r="B922" s="305"/>
      <c r="C922" s="306"/>
      <c r="D922" s="307"/>
      <c r="E922" s="307"/>
      <c r="F922" s="308"/>
      <c r="G922" s="209"/>
    </row>
    <row r="923" spans="1:7" s="286" customFormat="1">
      <c r="A923" s="304"/>
      <c r="B923" s="305"/>
      <c r="C923" s="306"/>
      <c r="D923" s="307"/>
      <c r="E923" s="307"/>
      <c r="F923" s="308"/>
      <c r="G923" s="209"/>
    </row>
    <row r="924" spans="1:7" s="286" customFormat="1">
      <c r="A924" s="304"/>
      <c r="B924" s="305"/>
      <c r="C924" s="306"/>
      <c r="D924" s="307"/>
      <c r="E924" s="307"/>
      <c r="F924" s="308"/>
      <c r="G924" s="209"/>
    </row>
    <row r="925" spans="1:7" s="286" customFormat="1">
      <c r="A925" s="304"/>
      <c r="B925" s="305"/>
      <c r="C925" s="306"/>
      <c r="D925" s="307"/>
      <c r="E925" s="307"/>
      <c r="F925" s="308"/>
      <c r="G925" s="209"/>
    </row>
    <row r="926" spans="1:7" s="286" customFormat="1">
      <c r="A926" s="304"/>
      <c r="B926" s="305"/>
      <c r="C926" s="306"/>
      <c r="D926" s="307"/>
      <c r="E926" s="307"/>
      <c r="F926" s="308"/>
      <c r="G926" s="209"/>
    </row>
    <row r="927" spans="1:7" s="286" customFormat="1">
      <c r="A927" s="311"/>
      <c r="B927" s="312"/>
      <c r="C927" s="312"/>
      <c r="D927" s="313"/>
      <c r="E927" s="313"/>
      <c r="F927" s="311"/>
      <c r="G927" s="210"/>
    </row>
    <row r="928" spans="1:7" s="286" customFormat="1">
      <c r="A928" s="314"/>
      <c r="B928" s="306"/>
      <c r="C928" s="306"/>
      <c r="D928" s="315"/>
      <c r="E928" s="316" t="s">
        <v>642</v>
      </c>
      <c r="F928" s="314"/>
      <c r="G928" s="211">
        <f>SUM(G871:G925)</f>
        <v>0</v>
      </c>
    </row>
    <row r="929" spans="1:7" s="286" customFormat="1">
      <c r="A929" s="304"/>
      <c r="B929" s="305"/>
      <c r="C929" s="306"/>
      <c r="D929" s="307"/>
      <c r="E929" s="307"/>
      <c r="F929" s="308"/>
      <c r="G929" s="209"/>
    </row>
    <row r="930" spans="1:7" s="286" customFormat="1">
      <c r="A930" s="304" t="s">
        <v>1373</v>
      </c>
      <c r="B930" s="291" t="s">
        <v>1374</v>
      </c>
      <c r="C930" s="292"/>
      <c r="D930" s="296"/>
      <c r="E930" s="307"/>
      <c r="F930" s="308" t="s">
        <v>18</v>
      </c>
      <c r="G930" s="209"/>
    </row>
    <row r="931" spans="1:7" s="286" customFormat="1">
      <c r="A931" s="304"/>
      <c r="B931" s="305" t="s">
        <v>1375</v>
      </c>
      <c r="C931" s="306"/>
      <c r="D931" s="307"/>
      <c r="E931" s="307"/>
      <c r="F931" s="308"/>
      <c r="G931" s="209"/>
    </row>
    <row r="932" spans="1:7" s="286" customFormat="1">
      <c r="A932" s="304"/>
      <c r="B932" s="305" t="s">
        <v>1376</v>
      </c>
      <c r="C932" s="306"/>
      <c r="D932" s="307"/>
      <c r="E932" s="307"/>
      <c r="F932" s="308"/>
      <c r="G932" s="209"/>
    </row>
    <row r="933" spans="1:7" s="286" customFormat="1">
      <c r="A933" s="304"/>
      <c r="B933" s="305" t="s">
        <v>1377</v>
      </c>
      <c r="C933" s="306"/>
      <c r="D933" s="307"/>
      <c r="E933" s="307"/>
      <c r="F933" s="308"/>
      <c r="G933" s="209"/>
    </row>
    <row r="934" spans="1:7" s="286" customFormat="1">
      <c r="A934" s="304"/>
      <c r="B934" s="305"/>
      <c r="C934" s="306"/>
      <c r="D934" s="307"/>
      <c r="E934" s="307"/>
      <c r="F934" s="308"/>
      <c r="G934" s="209"/>
    </row>
    <row r="935" spans="1:7" s="286" customFormat="1">
      <c r="A935" s="304"/>
      <c r="B935" s="305" t="s">
        <v>1378</v>
      </c>
      <c r="C935" s="306"/>
      <c r="D935" s="307"/>
      <c r="E935" s="307"/>
      <c r="F935" s="308"/>
      <c r="G935" s="209"/>
    </row>
    <row r="936" spans="1:7" s="286" customFormat="1">
      <c r="A936" s="304"/>
      <c r="B936" s="305" t="s">
        <v>1379</v>
      </c>
      <c r="C936" s="306"/>
      <c r="D936" s="307"/>
      <c r="E936" s="307"/>
      <c r="F936" s="308"/>
      <c r="G936" s="209"/>
    </row>
    <row r="937" spans="1:7" s="286" customFormat="1">
      <c r="A937" s="304"/>
      <c r="B937" s="305" t="s">
        <v>1380</v>
      </c>
      <c r="C937" s="306"/>
      <c r="D937" s="307"/>
      <c r="E937" s="307"/>
      <c r="F937" s="308"/>
      <c r="G937" s="209"/>
    </row>
    <row r="938" spans="1:7" s="286" customFormat="1">
      <c r="A938" s="304"/>
      <c r="B938" s="305" t="s">
        <v>1381</v>
      </c>
      <c r="C938" s="306"/>
      <c r="D938" s="307"/>
      <c r="E938" s="307"/>
      <c r="F938" s="308"/>
      <c r="G938" s="209"/>
    </row>
    <row r="939" spans="1:7" s="286" customFormat="1">
      <c r="A939" s="304"/>
      <c r="B939" s="305" t="s">
        <v>1382</v>
      </c>
      <c r="C939" s="306"/>
      <c r="D939" s="307"/>
      <c r="E939" s="307"/>
      <c r="F939" s="308"/>
      <c r="G939" s="209"/>
    </row>
    <row r="940" spans="1:7" s="286" customFormat="1">
      <c r="A940" s="304"/>
      <c r="B940" s="305" t="s">
        <v>1383</v>
      </c>
      <c r="C940" s="306"/>
      <c r="D940" s="307"/>
      <c r="E940" s="307"/>
      <c r="F940" s="308"/>
      <c r="G940" s="209"/>
    </row>
    <row r="941" spans="1:7" s="286" customFormat="1">
      <c r="A941" s="304"/>
      <c r="B941" s="305" t="s">
        <v>1384</v>
      </c>
      <c r="C941" s="306"/>
      <c r="D941" s="307"/>
      <c r="E941" s="307"/>
      <c r="F941" s="308"/>
      <c r="G941" s="209"/>
    </row>
    <row r="942" spans="1:7" s="286" customFormat="1">
      <c r="A942" s="304"/>
      <c r="B942" s="305" t="s">
        <v>1385</v>
      </c>
      <c r="C942" s="306"/>
      <c r="D942" s="307"/>
      <c r="E942" s="307"/>
      <c r="F942" s="308"/>
      <c r="G942" s="209"/>
    </row>
    <row r="943" spans="1:7" s="286" customFormat="1">
      <c r="A943" s="304"/>
      <c r="B943" s="305" t="s">
        <v>1386</v>
      </c>
      <c r="C943" s="306"/>
      <c r="D943" s="307"/>
      <c r="E943" s="307"/>
      <c r="F943" s="308"/>
      <c r="G943" s="209"/>
    </row>
    <row r="944" spans="1:7" s="286" customFormat="1">
      <c r="A944" s="304"/>
      <c r="B944" s="305" t="s">
        <v>1387</v>
      </c>
      <c r="C944" s="306"/>
      <c r="D944" s="307"/>
      <c r="E944" s="307"/>
      <c r="F944" s="308"/>
      <c r="G944" s="209"/>
    </row>
    <row r="945" spans="1:7" s="286" customFormat="1">
      <c r="A945" s="304"/>
      <c r="B945" s="305" t="s">
        <v>1388</v>
      </c>
      <c r="C945" s="306"/>
      <c r="D945" s="307"/>
      <c r="E945" s="307"/>
      <c r="F945" s="308"/>
      <c r="G945" s="209"/>
    </row>
    <row r="946" spans="1:7" s="286" customFormat="1">
      <c r="A946" s="304"/>
      <c r="B946" s="305" t="s">
        <v>1389</v>
      </c>
      <c r="C946" s="306"/>
      <c r="D946" s="307"/>
      <c r="E946" s="307"/>
      <c r="F946" s="308"/>
      <c r="G946" s="209"/>
    </row>
    <row r="947" spans="1:7" s="286" customFormat="1">
      <c r="A947" s="304"/>
      <c r="B947" s="305" t="s">
        <v>1390</v>
      </c>
      <c r="C947" s="306"/>
      <c r="D947" s="307"/>
      <c r="E947" s="307"/>
      <c r="F947" s="308"/>
      <c r="G947" s="209"/>
    </row>
    <row r="948" spans="1:7" s="286" customFormat="1">
      <c r="A948" s="304"/>
      <c r="B948" s="305" t="s">
        <v>1391</v>
      </c>
      <c r="C948" s="306"/>
      <c r="D948" s="307"/>
      <c r="E948" s="307"/>
      <c r="F948" s="308"/>
      <c r="G948" s="209"/>
    </row>
    <row r="949" spans="1:7" s="286" customFormat="1">
      <c r="A949" s="304"/>
      <c r="B949" s="305" t="s">
        <v>1392</v>
      </c>
      <c r="C949" s="306"/>
      <c r="D949" s="307"/>
      <c r="E949" s="307"/>
      <c r="F949" s="308"/>
      <c r="G949" s="209"/>
    </row>
    <row r="950" spans="1:7" s="286" customFormat="1">
      <c r="A950" s="304"/>
      <c r="B950" s="305" t="s">
        <v>1393</v>
      </c>
      <c r="C950" s="306"/>
      <c r="D950" s="307"/>
      <c r="E950" s="307"/>
      <c r="F950" s="308"/>
      <c r="G950" s="209"/>
    </row>
    <row r="951" spans="1:7" s="286" customFormat="1">
      <c r="A951" s="304"/>
      <c r="B951" s="305" t="s">
        <v>1394</v>
      </c>
      <c r="C951" s="306"/>
      <c r="D951" s="307"/>
      <c r="E951" s="307"/>
      <c r="F951" s="308"/>
      <c r="G951" s="209"/>
    </row>
    <row r="952" spans="1:7" s="286" customFormat="1">
      <c r="A952" s="304"/>
      <c r="B952" s="305"/>
      <c r="C952" s="306"/>
      <c r="D952" s="307"/>
      <c r="E952" s="307"/>
      <c r="F952" s="308"/>
      <c r="G952" s="209"/>
    </row>
    <row r="953" spans="1:7" s="286" customFormat="1">
      <c r="A953" s="304" t="s">
        <v>1395</v>
      </c>
      <c r="B953" s="291" t="s">
        <v>1396</v>
      </c>
      <c r="C953" s="292"/>
      <c r="D953" s="296"/>
      <c r="E953" s="307"/>
      <c r="F953" s="308" t="s">
        <v>18</v>
      </c>
      <c r="G953" s="209"/>
    </row>
    <row r="954" spans="1:7" s="286" customFormat="1">
      <c r="A954" s="304"/>
      <c r="B954" s="305" t="s">
        <v>1397</v>
      </c>
      <c r="C954" s="306"/>
      <c r="D954" s="307"/>
      <c r="E954" s="307"/>
      <c r="F954" s="308"/>
      <c r="G954" s="209"/>
    </row>
    <row r="955" spans="1:7" s="286" customFormat="1">
      <c r="A955" s="304"/>
      <c r="B955" s="305" t="s">
        <v>1398</v>
      </c>
      <c r="C955" s="306"/>
      <c r="D955" s="307"/>
      <c r="E955" s="307"/>
      <c r="F955" s="308"/>
      <c r="G955" s="209"/>
    </row>
    <row r="956" spans="1:7" s="286" customFormat="1">
      <c r="A956" s="304"/>
      <c r="B956" s="305" t="s">
        <v>1399</v>
      </c>
      <c r="C956" s="306"/>
      <c r="D956" s="307"/>
      <c r="E956" s="307"/>
      <c r="F956" s="308"/>
      <c r="G956" s="209"/>
    </row>
    <row r="957" spans="1:7" s="286" customFormat="1">
      <c r="A957" s="304"/>
      <c r="B957" s="305" t="s">
        <v>1400</v>
      </c>
      <c r="C957" s="306"/>
      <c r="D957" s="307"/>
      <c r="E957" s="307"/>
      <c r="F957" s="308"/>
      <c r="G957" s="209"/>
    </row>
    <row r="958" spans="1:7" s="286" customFormat="1">
      <c r="A958" s="304"/>
      <c r="B958" s="305" t="s">
        <v>1401</v>
      </c>
      <c r="C958" s="306"/>
      <c r="D958" s="307"/>
      <c r="E958" s="307"/>
      <c r="F958" s="308"/>
      <c r="G958" s="209"/>
    </row>
    <row r="959" spans="1:7" s="286" customFormat="1">
      <c r="A959" s="304"/>
      <c r="B959" s="305" t="s">
        <v>1402</v>
      </c>
      <c r="C959" s="306"/>
      <c r="D959" s="307"/>
      <c r="E959" s="307"/>
      <c r="F959" s="308"/>
      <c r="G959" s="209"/>
    </row>
    <row r="960" spans="1:7" s="286" customFormat="1">
      <c r="A960" s="304"/>
      <c r="B960" s="305" t="s">
        <v>1403</v>
      </c>
      <c r="C960" s="306"/>
      <c r="D960" s="307"/>
      <c r="E960" s="307"/>
      <c r="F960" s="308"/>
      <c r="G960" s="209"/>
    </row>
    <row r="961" spans="1:7" s="286" customFormat="1">
      <c r="A961" s="304"/>
      <c r="B961" s="305" t="s">
        <v>1404</v>
      </c>
      <c r="C961" s="306"/>
      <c r="D961" s="307"/>
      <c r="E961" s="307"/>
      <c r="F961" s="308"/>
      <c r="G961" s="209"/>
    </row>
    <row r="962" spans="1:7" s="286" customFormat="1">
      <c r="A962" s="304"/>
      <c r="B962" s="305" t="s">
        <v>1405</v>
      </c>
      <c r="C962" s="306"/>
      <c r="D962" s="307"/>
      <c r="E962" s="307"/>
      <c r="F962" s="308"/>
      <c r="G962" s="209"/>
    </row>
    <row r="963" spans="1:7" s="286" customFormat="1">
      <c r="A963" s="304"/>
      <c r="B963" s="305" t="s">
        <v>1406</v>
      </c>
      <c r="C963" s="306"/>
      <c r="D963" s="307"/>
      <c r="E963" s="307"/>
      <c r="F963" s="308"/>
      <c r="G963" s="209"/>
    </row>
    <row r="964" spans="1:7" s="286" customFormat="1">
      <c r="A964" s="304"/>
      <c r="B964" s="305" t="s">
        <v>1407</v>
      </c>
      <c r="C964" s="306"/>
      <c r="D964" s="307"/>
      <c r="E964" s="307"/>
      <c r="F964" s="308"/>
      <c r="G964" s="209"/>
    </row>
    <row r="965" spans="1:7" s="286" customFormat="1">
      <c r="A965" s="304"/>
      <c r="B965" s="305" t="s">
        <v>1408</v>
      </c>
      <c r="C965" s="306"/>
      <c r="D965" s="307"/>
      <c r="E965" s="307"/>
      <c r="F965" s="308"/>
      <c r="G965" s="209"/>
    </row>
    <row r="966" spans="1:7" s="286" customFormat="1">
      <c r="A966" s="304"/>
      <c r="B966" s="305"/>
      <c r="C966" s="306"/>
      <c r="D966" s="307"/>
      <c r="E966" s="307"/>
      <c r="F966" s="308"/>
      <c r="G966" s="209"/>
    </row>
    <row r="967" spans="1:7" s="286" customFormat="1">
      <c r="A967" s="304"/>
      <c r="B967" s="305" t="s">
        <v>1409</v>
      </c>
      <c r="C967" s="306"/>
      <c r="D967" s="307"/>
      <c r="E967" s="307"/>
      <c r="F967" s="308"/>
      <c r="G967" s="209"/>
    </row>
    <row r="968" spans="1:7" s="286" customFormat="1">
      <c r="A968" s="304"/>
      <c r="B968" s="305" t="s">
        <v>1410</v>
      </c>
      <c r="C968" s="306"/>
      <c r="D968" s="307"/>
      <c r="E968" s="307"/>
      <c r="F968" s="308"/>
      <c r="G968" s="209"/>
    </row>
    <row r="969" spans="1:7" s="286" customFormat="1">
      <c r="A969" s="304"/>
      <c r="B969" s="305"/>
      <c r="C969" s="306"/>
      <c r="D969" s="307"/>
      <c r="E969" s="307"/>
      <c r="F969" s="308"/>
      <c r="G969" s="209"/>
    </row>
    <row r="970" spans="1:7">
      <c r="A970" s="317" t="s">
        <v>1411</v>
      </c>
      <c r="B970" s="291" t="s">
        <v>1412</v>
      </c>
      <c r="C970" s="341"/>
      <c r="D970" s="342"/>
      <c r="E970" s="342"/>
      <c r="F970" s="308" t="s">
        <v>18</v>
      </c>
      <c r="G970" s="212"/>
    </row>
    <row r="971" spans="1:7">
      <c r="A971" s="295"/>
      <c r="B971" s="305" t="s">
        <v>1413</v>
      </c>
      <c r="C971" s="341"/>
      <c r="D971" s="342"/>
      <c r="E971" s="342"/>
      <c r="F971" s="343"/>
    </row>
    <row r="972" spans="1:7">
      <c r="A972" s="295"/>
      <c r="B972" s="305" t="s">
        <v>1414</v>
      </c>
      <c r="C972" s="341"/>
      <c r="D972" s="342"/>
      <c r="E972" s="342"/>
      <c r="F972" s="343"/>
    </row>
    <row r="973" spans="1:7">
      <c r="A973" s="295"/>
      <c r="C973" s="341"/>
      <c r="D973" s="342"/>
      <c r="E973" s="342"/>
      <c r="F973" s="343"/>
    </row>
    <row r="974" spans="1:7">
      <c r="A974" s="295"/>
      <c r="B974" s="305" t="s">
        <v>1415</v>
      </c>
      <c r="C974" s="341"/>
      <c r="D974" s="342"/>
      <c r="E974" s="342"/>
      <c r="F974" s="343"/>
    </row>
    <row r="975" spans="1:7">
      <c r="A975" s="295"/>
      <c r="B975" s="305" t="s">
        <v>1416</v>
      </c>
      <c r="C975" s="341"/>
      <c r="D975" s="342"/>
      <c r="E975" s="342"/>
      <c r="F975" s="343"/>
    </row>
    <row r="976" spans="1:7" s="286" customFormat="1">
      <c r="A976" s="304"/>
      <c r="B976" s="344"/>
      <c r="C976" s="345"/>
      <c r="D976" s="346"/>
      <c r="E976" s="346"/>
      <c r="F976" s="308"/>
      <c r="G976" s="212"/>
    </row>
    <row r="977" spans="1:7" s="286" customFormat="1">
      <c r="A977" s="304"/>
      <c r="B977" s="305" t="s">
        <v>1417</v>
      </c>
      <c r="C977" s="345"/>
      <c r="D977" s="346"/>
      <c r="E977" s="346"/>
      <c r="F977" s="347"/>
      <c r="G977" s="207"/>
    </row>
    <row r="978" spans="1:7" s="286" customFormat="1">
      <c r="A978" s="304"/>
      <c r="B978" s="305" t="s">
        <v>1418</v>
      </c>
      <c r="C978" s="345"/>
      <c r="D978" s="346"/>
      <c r="E978" s="346"/>
      <c r="F978" s="347"/>
      <c r="G978" s="207"/>
    </row>
    <row r="979" spans="1:7" s="286" customFormat="1">
      <c r="A979" s="304"/>
      <c r="B979" s="344"/>
      <c r="C979" s="345"/>
      <c r="D979" s="346"/>
      <c r="E979" s="346"/>
      <c r="F979" s="347"/>
      <c r="G979" s="207"/>
    </row>
    <row r="980" spans="1:7" s="286" customFormat="1">
      <c r="A980" s="304"/>
      <c r="B980" s="344"/>
      <c r="C980" s="345"/>
      <c r="D980" s="346"/>
      <c r="E980" s="346"/>
      <c r="F980" s="347"/>
      <c r="G980" s="207"/>
    </row>
    <row r="981" spans="1:7" s="286" customFormat="1">
      <c r="A981" s="304"/>
      <c r="B981" s="344"/>
      <c r="C981" s="345"/>
      <c r="D981" s="346"/>
      <c r="E981" s="346"/>
      <c r="F981" s="347"/>
      <c r="G981" s="207"/>
    </row>
    <row r="982" spans="1:7" s="286" customFormat="1">
      <c r="A982" s="304"/>
      <c r="B982" s="344"/>
      <c r="C982" s="345"/>
      <c r="D982" s="346"/>
      <c r="E982" s="346"/>
      <c r="F982" s="347"/>
      <c r="G982" s="207"/>
    </row>
    <row r="983" spans="1:7" s="286" customFormat="1">
      <c r="A983" s="304"/>
      <c r="B983" s="344"/>
      <c r="C983" s="345"/>
      <c r="D983" s="346"/>
      <c r="E983" s="346"/>
      <c r="F983" s="347"/>
      <c r="G983" s="209"/>
    </row>
    <row r="984" spans="1:7" s="286" customFormat="1">
      <c r="A984" s="335"/>
      <c r="B984" s="348"/>
      <c r="C984" s="345"/>
      <c r="D984" s="346"/>
      <c r="E984" s="346"/>
      <c r="F984" s="349"/>
      <c r="G984" s="209"/>
    </row>
    <row r="985" spans="1:7" s="286" customFormat="1">
      <c r="A985" s="311"/>
      <c r="B985" s="312"/>
      <c r="C985" s="312"/>
      <c r="D985" s="313"/>
      <c r="E985" s="313"/>
      <c r="F985" s="311"/>
      <c r="G985" s="210"/>
    </row>
    <row r="986" spans="1:7" s="286" customFormat="1">
      <c r="A986" s="314"/>
      <c r="B986" s="306"/>
      <c r="C986" s="306"/>
      <c r="D986" s="315"/>
      <c r="E986" s="316" t="s">
        <v>642</v>
      </c>
      <c r="F986" s="314"/>
      <c r="G986" s="211">
        <f>SUM(G929:G983)</f>
        <v>0</v>
      </c>
    </row>
    <row r="987" spans="1:7" s="286" customFormat="1">
      <c r="A987" s="304"/>
      <c r="B987" s="305"/>
      <c r="C987" s="306"/>
      <c r="D987" s="307"/>
      <c r="E987" s="307"/>
      <c r="F987" s="308"/>
      <c r="G987" s="209"/>
    </row>
    <row r="988" spans="1:7" s="286" customFormat="1">
      <c r="A988" s="304" t="s">
        <v>1419</v>
      </c>
      <c r="B988" s="291" t="s">
        <v>1420</v>
      </c>
      <c r="C988" s="292"/>
      <c r="D988" s="296"/>
      <c r="E988" s="307"/>
      <c r="F988" s="308" t="s">
        <v>18</v>
      </c>
      <c r="G988" s="209"/>
    </row>
    <row r="989" spans="1:7" s="286" customFormat="1">
      <c r="A989" s="304"/>
      <c r="B989" s="305" t="s">
        <v>1421</v>
      </c>
      <c r="C989" s="306"/>
      <c r="D989" s="307"/>
      <c r="E989" s="307"/>
      <c r="F989" s="308"/>
      <c r="G989" s="209"/>
    </row>
    <row r="990" spans="1:7" s="286" customFormat="1">
      <c r="A990" s="304"/>
      <c r="B990" s="305" t="s">
        <v>1422</v>
      </c>
      <c r="C990" s="306"/>
      <c r="D990" s="307"/>
      <c r="E990" s="307"/>
      <c r="F990" s="308"/>
      <c r="G990" s="209"/>
    </row>
    <row r="991" spans="1:7" s="286" customFormat="1">
      <c r="A991" s="304"/>
      <c r="B991" s="305" t="s">
        <v>1423</v>
      </c>
      <c r="C991" s="306"/>
      <c r="D991" s="307"/>
      <c r="E991" s="307"/>
      <c r="F991" s="308"/>
      <c r="G991" s="209"/>
    </row>
    <row r="992" spans="1:7" s="286" customFormat="1">
      <c r="A992" s="304"/>
      <c r="B992" s="305" t="s">
        <v>1424</v>
      </c>
      <c r="C992" s="306"/>
      <c r="D992" s="307"/>
      <c r="E992" s="307"/>
      <c r="F992" s="308"/>
      <c r="G992" s="209"/>
    </row>
    <row r="993" spans="1:7" s="286" customFormat="1">
      <c r="A993" s="304"/>
      <c r="B993" s="305" t="s">
        <v>1425</v>
      </c>
      <c r="C993" s="306"/>
      <c r="D993" s="307"/>
      <c r="E993" s="307"/>
      <c r="F993" s="308"/>
      <c r="G993" s="209"/>
    </row>
    <row r="994" spans="1:7" s="286" customFormat="1">
      <c r="A994" s="304"/>
      <c r="B994" s="305" t="s">
        <v>1426</v>
      </c>
      <c r="C994" s="306"/>
      <c r="D994" s="307"/>
      <c r="E994" s="307"/>
      <c r="F994" s="308"/>
      <c r="G994" s="209"/>
    </row>
    <row r="995" spans="1:7" s="286" customFormat="1">
      <c r="A995" s="304"/>
      <c r="B995" s="305" t="s">
        <v>1427</v>
      </c>
      <c r="C995" s="306"/>
      <c r="D995" s="307"/>
      <c r="E995" s="307"/>
      <c r="F995" s="308"/>
      <c r="G995" s="209"/>
    </row>
    <row r="996" spans="1:7" s="286" customFormat="1">
      <c r="A996" s="304"/>
      <c r="B996" s="305"/>
      <c r="C996" s="306"/>
      <c r="D996" s="307"/>
      <c r="E996" s="307"/>
      <c r="F996" s="308"/>
      <c r="G996" s="209"/>
    </row>
    <row r="997" spans="1:7" s="286" customFormat="1">
      <c r="A997" s="304" t="s">
        <v>1428</v>
      </c>
      <c r="B997" s="291" t="s">
        <v>1429</v>
      </c>
      <c r="C997" s="292"/>
      <c r="D997" s="296"/>
      <c r="E997" s="307"/>
      <c r="F997" s="308" t="s">
        <v>18</v>
      </c>
      <c r="G997" s="209"/>
    </row>
    <row r="998" spans="1:7" s="286" customFormat="1">
      <c r="A998" s="304"/>
      <c r="B998" s="305" t="s">
        <v>1430</v>
      </c>
      <c r="C998" s="306"/>
      <c r="D998" s="307"/>
      <c r="E998" s="307"/>
      <c r="F998" s="308"/>
      <c r="G998" s="209"/>
    </row>
    <row r="999" spans="1:7" s="286" customFormat="1">
      <c r="A999" s="304"/>
      <c r="B999" s="305" t="s">
        <v>1431</v>
      </c>
      <c r="C999" s="306"/>
      <c r="D999" s="307"/>
      <c r="E999" s="307"/>
      <c r="F999" s="308"/>
      <c r="G999" s="209"/>
    </row>
    <row r="1000" spans="1:7" s="286" customFormat="1">
      <c r="A1000" s="304"/>
      <c r="B1000" s="305" t="s">
        <v>1432</v>
      </c>
      <c r="C1000" s="306"/>
      <c r="D1000" s="307"/>
      <c r="E1000" s="307"/>
      <c r="F1000" s="308"/>
      <c r="G1000" s="209"/>
    </row>
    <row r="1001" spans="1:7" s="286" customFormat="1">
      <c r="A1001" s="304"/>
      <c r="B1001" s="305" t="s">
        <v>1433</v>
      </c>
      <c r="C1001" s="306"/>
      <c r="D1001" s="307"/>
      <c r="E1001" s="307"/>
      <c r="F1001" s="308"/>
      <c r="G1001" s="209"/>
    </row>
    <row r="1002" spans="1:7" s="286" customFormat="1">
      <c r="A1002" s="304"/>
      <c r="B1002" s="305" t="s">
        <v>1434</v>
      </c>
      <c r="C1002" s="306"/>
      <c r="D1002" s="307"/>
      <c r="E1002" s="307"/>
      <c r="F1002" s="308"/>
      <c r="G1002" s="209"/>
    </row>
    <row r="1003" spans="1:7" s="286" customFormat="1">
      <c r="A1003" s="304"/>
      <c r="B1003" s="305" t="s">
        <v>1435</v>
      </c>
      <c r="C1003" s="306"/>
      <c r="D1003" s="307"/>
      <c r="E1003" s="307"/>
      <c r="F1003" s="308"/>
      <c r="G1003" s="209"/>
    </row>
    <row r="1004" spans="1:7" s="286" customFormat="1">
      <c r="A1004" s="304"/>
      <c r="B1004" s="305" t="s">
        <v>1436</v>
      </c>
      <c r="C1004" s="306"/>
      <c r="D1004" s="307"/>
      <c r="E1004" s="307"/>
      <c r="F1004" s="308"/>
      <c r="G1004" s="209"/>
    </row>
    <row r="1005" spans="1:7" s="286" customFormat="1">
      <c r="A1005" s="304"/>
      <c r="B1005" s="305" t="s">
        <v>1437</v>
      </c>
      <c r="C1005" s="306"/>
      <c r="D1005" s="307"/>
      <c r="E1005" s="307"/>
      <c r="F1005" s="308"/>
      <c r="G1005" s="209"/>
    </row>
    <row r="1006" spans="1:7" s="286" customFormat="1">
      <c r="A1006" s="304"/>
      <c r="B1006" s="305"/>
      <c r="C1006" s="306"/>
      <c r="D1006" s="307"/>
      <c r="E1006" s="307"/>
      <c r="F1006" s="308"/>
      <c r="G1006" s="209"/>
    </row>
    <row r="1007" spans="1:7" s="286" customFormat="1">
      <c r="A1007" s="304"/>
      <c r="B1007" s="305" t="s">
        <v>1438</v>
      </c>
      <c r="C1007" s="306"/>
      <c r="D1007" s="307"/>
      <c r="E1007" s="307"/>
      <c r="F1007" s="308"/>
      <c r="G1007" s="209"/>
    </row>
    <row r="1008" spans="1:7" s="286" customFormat="1">
      <c r="A1008" s="304"/>
      <c r="B1008" s="305" t="s">
        <v>1439</v>
      </c>
      <c r="C1008" s="306"/>
      <c r="D1008" s="307"/>
      <c r="E1008" s="307"/>
      <c r="F1008" s="308"/>
      <c r="G1008" s="209"/>
    </row>
    <row r="1009" spans="1:7" s="286" customFormat="1">
      <c r="A1009" s="304"/>
      <c r="B1009" s="305" t="s">
        <v>1440</v>
      </c>
      <c r="C1009" s="306"/>
      <c r="D1009" s="307"/>
      <c r="E1009" s="307"/>
      <c r="F1009" s="308"/>
      <c r="G1009" s="209"/>
    </row>
    <row r="1010" spans="1:7" s="286" customFormat="1">
      <c r="A1010" s="304"/>
      <c r="B1010" s="305"/>
      <c r="C1010" s="306"/>
      <c r="D1010" s="307"/>
      <c r="E1010" s="307"/>
      <c r="F1010" s="308"/>
      <c r="G1010" s="209"/>
    </row>
    <row r="1011" spans="1:7" s="286" customFormat="1">
      <c r="A1011" s="304" t="s">
        <v>1441</v>
      </c>
      <c r="B1011" s="291" t="s">
        <v>1442</v>
      </c>
      <c r="C1011" s="292"/>
      <c r="D1011" s="296"/>
      <c r="E1011" s="307"/>
      <c r="F1011" s="308" t="s">
        <v>18</v>
      </c>
      <c r="G1011" s="209"/>
    </row>
    <row r="1012" spans="1:7" s="286" customFormat="1">
      <c r="A1012" s="304"/>
      <c r="B1012" s="305" t="s">
        <v>1443</v>
      </c>
      <c r="C1012" s="306"/>
      <c r="D1012" s="307"/>
      <c r="E1012" s="307"/>
      <c r="F1012" s="308"/>
      <c r="G1012" s="209"/>
    </row>
    <row r="1013" spans="1:7" s="286" customFormat="1">
      <c r="A1013" s="304"/>
      <c r="B1013" s="305" t="s">
        <v>1444</v>
      </c>
      <c r="C1013" s="306"/>
      <c r="D1013" s="307"/>
      <c r="E1013" s="307"/>
      <c r="F1013" s="308"/>
      <c r="G1013" s="209"/>
    </row>
    <row r="1014" spans="1:7" s="286" customFormat="1">
      <c r="A1014" s="304"/>
      <c r="B1014" s="305" t="s">
        <v>1445</v>
      </c>
      <c r="C1014" s="306"/>
      <c r="D1014" s="307"/>
      <c r="E1014" s="307"/>
      <c r="F1014" s="308"/>
      <c r="G1014" s="209"/>
    </row>
    <row r="1015" spans="1:7" s="286" customFormat="1">
      <c r="A1015" s="304"/>
      <c r="B1015" s="305" t="s">
        <v>1446</v>
      </c>
      <c r="C1015" s="306"/>
      <c r="D1015" s="307"/>
      <c r="E1015" s="307"/>
      <c r="F1015" s="308"/>
      <c r="G1015" s="209"/>
    </row>
    <row r="1016" spans="1:7" s="286" customFormat="1">
      <c r="A1016" s="304"/>
      <c r="B1016" s="305" t="s">
        <v>1447</v>
      </c>
      <c r="C1016" s="306"/>
      <c r="D1016" s="307"/>
      <c r="E1016" s="307"/>
      <c r="F1016" s="308"/>
      <c r="G1016" s="209"/>
    </row>
    <row r="1017" spans="1:7" s="286" customFormat="1">
      <c r="A1017" s="304"/>
      <c r="B1017" s="305" t="s">
        <v>1448</v>
      </c>
      <c r="C1017" s="306"/>
      <c r="D1017" s="307"/>
      <c r="E1017" s="307"/>
      <c r="F1017" s="308"/>
      <c r="G1017" s="209"/>
    </row>
    <row r="1018" spans="1:7" s="286" customFormat="1">
      <c r="A1018" s="304"/>
      <c r="B1018" s="305" t="s">
        <v>1449</v>
      </c>
      <c r="C1018" s="306"/>
      <c r="D1018" s="307"/>
      <c r="E1018" s="307"/>
      <c r="F1018" s="308"/>
      <c r="G1018" s="209"/>
    </row>
    <row r="1019" spans="1:7" s="286" customFormat="1">
      <c r="A1019" s="304"/>
      <c r="B1019" s="305" t="s">
        <v>1450</v>
      </c>
      <c r="C1019" s="306"/>
      <c r="D1019" s="307"/>
      <c r="E1019" s="307"/>
      <c r="F1019" s="308"/>
      <c r="G1019" s="209"/>
    </row>
    <row r="1020" spans="1:7" s="286" customFormat="1">
      <c r="A1020" s="304"/>
      <c r="B1020" s="305"/>
      <c r="C1020" s="306"/>
      <c r="D1020" s="307"/>
      <c r="E1020" s="307"/>
      <c r="F1020" s="308"/>
      <c r="G1020" s="209"/>
    </row>
    <row r="1021" spans="1:7" s="286" customFormat="1">
      <c r="A1021" s="304" t="s">
        <v>1451</v>
      </c>
      <c r="B1021" s="291" t="s">
        <v>1452</v>
      </c>
      <c r="C1021" s="292"/>
      <c r="D1021" s="296"/>
      <c r="E1021" s="307"/>
      <c r="F1021" s="308" t="s">
        <v>18</v>
      </c>
      <c r="G1021" s="209"/>
    </row>
    <row r="1022" spans="1:7" s="286" customFormat="1">
      <c r="A1022" s="304"/>
      <c r="B1022" s="305" t="s">
        <v>1453</v>
      </c>
      <c r="C1022" s="306"/>
      <c r="D1022" s="307"/>
      <c r="E1022" s="307"/>
      <c r="F1022" s="308"/>
      <c r="G1022" s="209"/>
    </row>
    <row r="1023" spans="1:7" s="286" customFormat="1">
      <c r="A1023" s="304"/>
      <c r="B1023" s="305" t="s">
        <v>1454</v>
      </c>
      <c r="C1023" s="306"/>
      <c r="D1023" s="307"/>
      <c r="E1023" s="307"/>
      <c r="F1023" s="308"/>
      <c r="G1023" s="209"/>
    </row>
    <row r="1024" spans="1:7" s="286" customFormat="1">
      <c r="A1024" s="304"/>
      <c r="B1024" s="305" t="s">
        <v>1455</v>
      </c>
      <c r="C1024" s="306"/>
      <c r="D1024" s="307"/>
      <c r="E1024" s="307"/>
      <c r="F1024" s="308"/>
      <c r="G1024" s="209"/>
    </row>
    <row r="1025" spans="1:7" s="286" customFormat="1">
      <c r="A1025" s="304"/>
      <c r="B1025" s="305"/>
      <c r="C1025" s="306"/>
      <c r="D1025" s="307"/>
      <c r="E1025" s="307"/>
      <c r="F1025" s="308"/>
      <c r="G1025" s="209"/>
    </row>
    <row r="1026" spans="1:7" s="286" customFormat="1">
      <c r="A1026" s="304"/>
      <c r="B1026" s="305" t="s">
        <v>1456</v>
      </c>
      <c r="C1026" s="306"/>
      <c r="D1026" s="307"/>
      <c r="E1026" s="307"/>
      <c r="F1026" s="308"/>
      <c r="G1026" s="209"/>
    </row>
    <row r="1027" spans="1:7" s="286" customFormat="1">
      <c r="A1027" s="304"/>
      <c r="B1027" s="305" t="s">
        <v>1457</v>
      </c>
      <c r="C1027" s="306"/>
      <c r="D1027" s="307"/>
      <c r="E1027" s="307"/>
      <c r="F1027" s="308"/>
      <c r="G1027" s="209"/>
    </row>
    <row r="1028" spans="1:7" s="286" customFormat="1">
      <c r="A1028" s="304"/>
      <c r="B1028" s="305" t="s">
        <v>1458</v>
      </c>
      <c r="C1028" s="306"/>
      <c r="D1028" s="307"/>
      <c r="E1028" s="307"/>
      <c r="F1028" s="308"/>
      <c r="G1028" s="209"/>
    </row>
    <row r="1029" spans="1:7" s="286" customFormat="1">
      <c r="A1029" s="304"/>
      <c r="B1029" s="305" t="s">
        <v>1459</v>
      </c>
      <c r="C1029" s="306"/>
      <c r="D1029" s="307"/>
      <c r="E1029" s="307"/>
      <c r="F1029" s="308"/>
      <c r="G1029" s="209"/>
    </row>
    <row r="1030" spans="1:7" s="286" customFormat="1">
      <c r="A1030" s="304"/>
      <c r="B1030" s="305"/>
      <c r="C1030" s="306"/>
      <c r="D1030" s="307"/>
      <c r="E1030" s="307"/>
      <c r="F1030" s="308"/>
      <c r="G1030" s="209"/>
    </row>
    <row r="1031" spans="1:7" s="286" customFormat="1">
      <c r="A1031" s="304"/>
      <c r="B1031" s="305"/>
      <c r="C1031" s="306"/>
      <c r="D1031" s="307"/>
      <c r="E1031" s="307"/>
      <c r="F1031" s="308"/>
      <c r="G1031" s="209"/>
    </row>
    <row r="1032" spans="1:7" s="286" customFormat="1">
      <c r="A1032" s="304"/>
      <c r="B1032" s="305"/>
      <c r="C1032" s="306"/>
      <c r="D1032" s="307"/>
      <c r="E1032" s="307"/>
      <c r="F1032" s="308"/>
      <c r="G1032" s="209"/>
    </row>
    <row r="1033" spans="1:7" s="286" customFormat="1">
      <c r="A1033" s="304"/>
      <c r="B1033" s="305"/>
      <c r="C1033" s="306"/>
      <c r="D1033" s="307"/>
      <c r="E1033" s="307"/>
      <c r="F1033" s="308"/>
      <c r="G1033" s="209"/>
    </row>
    <row r="1034" spans="1:7" s="286" customFormat="1">
      <c r="A1034" s="304"/>
      <c r="B1034" s="305"/>
      <c r="C1034" s="306"/>
      <c r="D1034" s="307"/>
      <c r="E1034" s="307"/>
      <c r="F1034" s="308"/>
      <c r="G1034" s="209"/>
    </row>
    <row r="1035" spans="1:7" s="286" customFormat="1">
      <c r="A1035" s="304"/>
      <c r="B1035" s="305"/>
      <c r="C1035" s="306"/>
      <c r="D1035" s="307"/>
      <c r="E1035" s="307"/>
      <c r="F1035" s="308"/>
      <c r="G1035" s="209"/>
    </row>
    <row r="1036" spans="1:7" s="286" customFormat="1">
      <c r="A1036" s="304"/>
      <c r="B1036" s="305"/>
      <c r="C1036" s="306"/>
      <c r="D1036" s="307"/>
      <c r="E1036" s="307"/>
      <c r="F1036" s="308"/>
      <c r="G1036" s="209"/>
    </row>
    <row r="1037" spans="1:7" s="286" customFormat="1">
      <c r="A1037" s="304"/>
      <c r="B1037" s="305"/>
      <c r="C1037" s="306"/>
      <c r="D1037" s="307"/>
      <c r="E1037" s="307"/>
      <c r="F1037" s="308"/>
      <c r="G1037" s="209"/>
    </row>
    <row r="1038" spans="1:7" s="286" customFormat="1">
      <c r="A1038" s="304"/>
      <c r="B1038" s="305"/>
      <c r="C1038" s="306"/>
      <c r="D1038" s="307"/>
      <c r="E1038" s="307"/>
      <c r="F1038" s="308"/>
      <c r="G1038" s="209"/>
    </row>
    <row r="1039" spans="1:7" s="286" customFormat="1">
      <c r="A1039" s="304"/>
      <c r="B1039" s="305"/>
      <c r="C1039" s="306"/>
      <c r="D1039" s="307"/>
      <c r="E1039" s="307"/>
      <c r="F1039" s="308"/>
      <c r="G1039" s="209"/>
    </row>
    <row r="1040" spans="1:7" s="286" customFormat="1">
      <c r="A1040" s="304"/>
      <c r="B1040" s="305"/>
      <c r="C1040" s="306"/>
      <c r="D1040" s="307"/>
      <c r="E1040" s="307"/>
      <c r="F1040" s="308"/>
      <c r="G1040" s="209"/>
    </row>
    <row r="1041" spans="1:7" s="286" customFormat="1">
      <c r="A1041" s="304"/>
      <c r="B1041" s="305"/>
      <c r="C1041" s="306"/>
      <c r="D1041" s="307"/>
      <c r="E1041" s="307"/>
      <c r="F1041" s="308"/>
      <c r="G1041" s="209"/>
    </row>
    <row r="1042" spans="1:7" s="286" customFormat="1">
      <c r="A1042" s="304"/>
      <c r="B1042" s="305"/>
      <c r="C1042" s="306"/>
      <c r="D1042" s="307"/>
      <c r="E1042" s="307"/>
      <c r="F1042" s="308"/>
      <c r="G1042" s="209"/>
    </row>
    <row r="1043" spans="1:7" s="286" customFormat="1">
      <c r="A1043" s="311"/>
      <c r="B1043" s="312"/>
      <c r="C1043" s="312"/>
      <c r="D1043" s="313"/>
      <c r="E1043" s="313"/>
      <c r="F1043" s="311"/>
      <c r="G1043" s="210"/>
    </row>
    <row r="1044" spans="1:7" s="286" customFormat="1">
      <c r="A1044" s="314"/>
      <c r="B1044" s="306"/>
      <c r="C1044" s="306"/>
      <c r="D1044" s="315"/>
      <c r="E1044" s="316" t="s">
        <v>642</v>
      </c>
      <c r="F1044" s="314"/>
      <c r="G1044" s="211">
        <f>SUM(G987:G1042)</f>
        <v>0</v>
      </c>
    </row>
    <row r="1045" spans="1:7" s="286" customFormat="1">
      <c r="A1045" s="304"/>
      <c r="B1045" s="305"/>
      <c r="C1045" s="306"/>
      <c r="D1045" s="307"/>
      <c r="E1045" s="307"/>
      <c r="F1045" s="308"/>
      <c r="G1045" s="209"/>
    </row>
    <row r="1046" spans="1:7" s="286" customFormat="1">
      <c r="A1046" s="304" t="s">
        <v>1460</v>
      </c>
      <c r="B1046" s="291" t="s">
        <v>1461</v>
      </c>
      <c r="C1046" s="292"/>
      <c r="D1046" s="296"/>
      <c r="E1046" s="307"/>
      <c r="F1046" s="308" t="s">
        <v>18</v>
      </c>
      <c r="G1046" s="209"/>
    </row>
    <row r="1047" spans="1:7" s="286" customFormat="1">
      <c r="A1047" s="304"/>
      <c r="B1047" s="305" t="s">
        <v>1462</v>
      </c>
      <c r="C1047" s="306"/>
      <c r="D1047" s="307"/>
      <c r="E1047" s="307"/>
      <c r="F1047" s="308"/>
      <c r="G1047" s="209"/>
    </row>
    <row r="1048" spans="1:7" s="286" customFormat="1">
      <c r="A1048" s="304"/>
      <c r="B1048" s="305" t="s">
        <v>1463</v>
      </c>
      <c r="C1048" s="306"/>
      <c r="D1048" s="307"/>
      <c r="E1048" s="307"/>
      <c r="F1048" s="308"/>
      <c r="G1048" s="209"/>
    </row>
    <row r="1049" spans="1:7" s="286" customFormat="1">
      <c r="A1049" s="304"/>
      <c r="B1049" s="305" t="s">
        <v>1464</v>
      </c>
      <c r="C1049" s="306"/>
      <c r="D1049" s="307"/>
      <c r="E1049" s="307"/>
      <c r="F1049" s="308"/>
      <c r="G1049" s="209"/>
    </row>
    <row r="1050" spans="1:7" s="286" customFormat="1">
      <c r="A1050" s="304"/>
      <c r="B1050" s="305" t="s">
        <v>1465</v>
      </c>
      <c r="C1050" s="306"/>
      <c r="D1050" s="307"/>
      <c r="E1050" s="307"/>
      <c r="F1050" s="308"/>
      <c r="G1050" s="209"/>
    </row>
    <row r="1051" spans="1:7" s="286" customFormat="1">
      <c r="A1051" s="304"/>
      <c r="B1051" s="305" t="s">
        <v>1466</v>
      </c>
      <c r="C1051" s="306"/>
      <c r="D1051" s="307"/>
      <c r="E1051" s="307"/>
      <c r="F1051" s="308"/>
      <c r="G1051" s="209"/>
    </row>
    <row r="1052" spans="1:7" s="286" customFormat="1">
      <c r="A1052" s="304"/>
      <c r="B1052" s="305" t="s">
        <v>1467</v>
      </c>
      <c r="C1052" s="306"/>
      <c r="D1052" s="307"/>
      <c r="E1052" s="307"/>
      <c r="F1052" s="308"/>
      <c r="G1052" s="209"/>
    </row>
    <row r="1053" spans="1:7" s="286" customFormat="1">
      <c r="A1053" s="304"/>
      <c r="B1053" s="305" t="s">
        <v>1468</v>
      </c>
      <c r="C1053" s="306"/>
      <c r="D1053" s="307"/>
      <c r="E1053" s="307"/>
      <c r="F1053" s="308"/>
      <c r="G1053" s="209"/>
    </row>
    <row r="1054" spans="1:7" s="286" customFormat="1">
      <c r="A1054" s="304"/>
      <c r="B1054" s="305" t="s">
        <v>1469</v>
      </c>
      <c r="C1054" s="306"/>
      <c r="D1054" s="307"/>
      <c r="E1054" s="307"/>
      <c r="F1054" s="308"/>
      <c r="G1054" s="209"/>
    </row>
    <row r="1055" spans="1:7" s="286" customFormat="1">
      <c r="A1055" s="304"/>
      <c r="B1055" s="305" t="s">
        <v>1470</v>
      </c>
      <c r="C1055" s="306"/>
      <c r="D1055" s="307"/>
      <c r="E1055" s="307"/>
      <c r="F1055" s="308"/>
      <c r="G1055" s="209"/>
    </row>
    <row r="1056" spans="1:7" s="286" customFormat="1">
      <c r="A1056" s="304"/>
      <c r="B1056" s="305" t="s">
        <v>1471</v>
      </c>
      <c r="C1056" s="306"/>
      <c r="D1056" s="307"/>
      <c r="E1056" s="307"/>
      <c r="F1056" s="308"/>
      <c r="G1056" s="209"/>
    </row>
    <row r="1057" spans="1:7" s="286" customFormat="1">
      <c r="A1057" s="304"/>
      <c r="B1057" s="305" t="s">
        <v>1472</v>
      </c>
      <c r="C1057" s="306"/>
      <c r="D1057" s="307"/>
      <c r="E1057" s="307"/>
      <c r="F1057" s="308"/>
      <c r="G1057" s="209"/>
    </row>
    <row r="1058" spans="1:7" s="286" customFormat="1">
      <c r="A1058" s="304"/>
      <c r="B1058" s="305" t="s">
        <v>1473</v>
      </c>
      <c r="C1058" s="306"/>
      <c r="D1058" s="307"/>
      <c r="E1058" s="307"/>
      <c r="F1058" s="308"/>
      <c r="G1058" s="209"/>
    </row>
    <row r="1059" spans="1:7" s="286" customFormat="1">
      <c r="A1059" s="304"/>
      <c r="B1059" s="305" t="s">
        <v>1474</v>
      </c>
      <c r="C1059" s="306"/>
      <c r="D1059" s="307"/>
      <c r="E1059" s="307"/>
      <c r="F1059" s="308"/>
      <c r="G1059" s="209"/>
    </row>
    <row r="1060" spans="1:7" s="286" customFormat="1">
      <c r="A1060" s="304"/>
      <c r="B1060" s="305" t="s">
        <v>1475</v>
      </c>
      <c r="C1060" s="306"/>
      <c r="D1060" s="307"/>
      <c r="E1060" s="307"/>
      <c r="F1060" s="308"/>
      <c r="G1060" s="209"/>
    </row>
    <row r="1061" spans="1:7" s="286" customFormat="1">
      <c r="A1061" s="304"/>
      <c r="B1061" s="305" t="s">
        <v>1476</v>
      </c>
      <c r="C1061" s="306"/>
      <c r="D1061" s="307"/>
      <c r="E1061" s="307"/>
      <c r="F1061" s="308"/>
      <c r="G1061" s="209"/>
    </row>
    <row r="1062" spans="1:7" s="286" customFormat="1">
      <c r="A1062" s="304"/>
      <c r="B1062" s="305" t="s">
        <v>1477</v>
      </c>
      <c r="C1062" s="306"/>
      <c r="D1062" s="307"/>
      <c r="E1062" s="307"/>
      <c r="F1062" s="308"/>
      <c r="G1062" s="209"/>
    </row>
    <row r="1063" spans="1:7" s="286" customFormat="1">
      <c r="A1063" s="304"/>
      <c r="B1063" s="305" t="s">
        <v>1478</v>
      </c>
      <c r="C1063" s="306"/>
      <c r="D1063" s="307"/>
      <c r="E1063" s="307"/>
      <c r="F1063" s="308"/>
      <c r="G1063" s="209"/>
    </row>
    <row r="1064" spans="1:7" s="286" customFormat="1">
      <c r="A1064" s="304"/>
      <c r="B1064" s="305" t="s">
        <v>1479</v>
      </c>
      <c r="C1064" s="306"/>
      <c r="D1064" s="307"/>
      <c r="E1064" s="307"/>
      <c r="F1064" s="308"/>
      <c r="G1064" s="209"/>
    </row>
    <row r="1065" spans="1:7" s="286" customFormat="1">
      <c r="A1065" s="304"/>
      <c r="B1065" s="305" t="s">
        <v>1480</v>
      </c>
      <c r="C1065" s="306"/>
      <c r="D1065" s="307"/>
      <c r="E1065" s="307"/>
      <c r="F1065" s="308"/>
      <c r="G1065" s="209"/>
    </row>
    <row r="1066" spans="1:7" s="286" customFormat="1">
      <c r="A1066" s="304"/>
      <c r="B1066" s="305" t="s">
        <v>1481</v>
      </c>
      <c r="C1066" s="306"/>
      <c r="D1066" s="307"/>
      <c r="E1066" s="307"/>
      <c r="F1066" s="308"/>
      <c r="G1066" s="209"/>
    </row>
    <row r="1067" spans="1:7" s="286" customFormat="1">
      <c r="A1067" s="304"/>
      <c r="B1067" s="305" t="s">
        <v>1482</v>
      </c>
      <c r="C1067" s="306"/>
      <c r="D1067" s="307"/>
      <c r="E1067" s="307"/>
      <c r="F1067" s="308"/>
      <c r="G1067" s="209"/>
    </row>
    <row r="1068" spans="1:7" s="286" customFormat="1">
      <c r="A1068" s="304"/>
      <c r="B1068" s="305" t="s">
        <v>1483</v>
      </c>
      <c r="C1068" s="306"/>
      <c r="D1068" s="307"/>
      <c r="E1068" s="307"/>
      <c r="F1068" s="308"/>
      <c r="G1068" s="209"/>
    </row>
    <row r="1069" spans="1:7" s="286" customFormat="1">
      <c r="A1069" s="304"/>
      <c r="B1069" s="305" t="s">
        <v>1484</v>
      </c>
      <c r="C1069" s="306"/>
      <c r="D1069" s="307"/>
      <c r="E1069" s="307"/>
      <c r="F1069" s="308"/>
      <c r="G1069" s="209"/>
    </row>
    <row r="1070" spans="1:7" s="286" customFormat="1">
      <c r="A1070" s="304"/>
      <c r="B1070" s="305" t="s">
        <v>1485</v>
      </c>
      <c r="C1070" s="306"/>
      <c r="D1070" s="307"/>
      <c r="E1070" s="307"/>
      <c r="F1070" s="308"/>
      <c r="G1070" s="209"/>
    </row>
    <row r="1071" spans="1:7" s="286" customFormat="1">
      <c r="A1071" s="304"/>
      <c r="B1071" s="305"/>
      <c r="C1071" s="306"/>
      <c r="D1071" s="307"/>
      <c r="E1071" s="307"/>
      <c r="F1071" s="308"/>
      <c r="G1071" s="209"/>
    </row>
    <row r="1072" spans="1:7" s="286" customFormat="1">
      <c r="A1072" s="304" t="s">
        <v>1486</v>
      </c>
      <c r="B1072" s="291" t="s">
        <v>1487</v>
      </c>
      <c r="C1072" s="292"/>
      <c r="D1072" s="296"/>
      <c r="E1072" s="307"/>
      <c r="F1072" s="308" t="s">
        <v>18</v>
      </c>
      <c r="G1072" s="209"/>
    </row>
    <row r="1073" spans="1:7" s="286" customFormat="1">
      <c r="A1073" s="304"/>
      <c r="B1073" s="305" t="s">
        <v>1488</v>
      </c>
      <c r="C1073" s="306"/>
      <c r="D1073" s="307"/>
      <c r="E1073" s="307"/>
      <c r="F1073" s="308"/>
      <c r="G1073" s="209"/>
    </row>
    <row r="1074" spans="1:7" s="286" customFormat="1">
      <c r="A1074" s="304"/>
      <c r="B1074" s="305" t="s">
        <v>1489</v>
      </c>
      <c r="C1074" s="306"/>
      <c r="D1074" s="307"/>
      <c r="E1074" s="307"/>
      <c r="F1074" s="308"/>
      <c r="G1074" s="209"/>
    </row>
    <row r="1075" spans="1:7" s="286" customFormat="1">
      <c r="A1075" s="304"/>
      <c r="B1075" s="305"/>
      <c r="C1075" s="306"/>
      <c r="D1075" s="307"/>
      <c r="E1075" s="307"/>
      <c r="F1075" s="308"/>
      <c r="G1075" s="209"/>
    </row>
    <row r="1076" spans="1:7" s="286" customFormat="1">
      <c r="A1076" s="304"/>
      <c r="B1076" s="305" t="s">
        <v>1490</v>
      </c>
      <c r="C1076" s="306"/>
      <c r="D1076" s="307"/>
      <c r="E1076" s="307"/>
      <c r="F1076" s="308"/>
      <c r="G1076" s="209"/>
    </row>
    <row r="1077" spans="1:7" s="286" customFormat="1">
      <c r="A1077" s="304"/>
      <c r="B1077" s="305" t="s">
        <v>1491</v>
      </c>
      <c r="C1077" s="306"/>
      <c r="D1077" s="307"/>
      <c r="E1077" s="307"/>
      <c r="F1077" s="308"/>
      <c r="G1077" s="209"/>
    </row>
    <row r="1078" spans="1:7" s="286" customFormat="1">
      <c r="A1078" s="304"/>
      <c r="B1078" s="305"/>
      <c r="C1078" s="306"/>
      <c r="D1078" s="307"/>
      <c r="E1078" s="307"/>
      <c r="F1078" s="308"/>
      <c r="G1078" s="209"/>
    </row>
    <row r="1079" spans="1:7" s="286" customFormat="1">
      <c r="A1079" s="304"/>
      <c r="B1079" s="305" t="s">
        <v>1492</v>
      </c>
      <c r="C1079" s="306"/>
      <c r="D1079" s="307"/>
      <c r="E1079" s="307"/>
      <c r="F1079" s="308"/>
      <c r="G1079" s="209"/>
    </row>
    <row r="1080" spans="1:7" s="286" customFormat="1">
      <c r="A1080" s="304"/>
      <c r="B1080" s="305" t="s">
        <v>1493</v>
      </c>
      <c r="C1080" s="306"/>
      <c r="D1080" s="307"/>
      <c r="E1080" s="307"/>
      <c r="F1080" s="308"/>
      <c r="G1080" s="209"/>
    </row>
    <row r="1081" spans="1:7" s="286" customFormat="1">
      <c r="A1081" s="304"/>
      <c r="B1081" s="305" t="s">
        <v>1494</v>
      </c>
      <c r="C1081" s="306"/>
      <c r="D1081" s="307"/>
      <c r="E1081" s="307"/>
      <c r="F1081" s="308"/>
      <c r="G1081" s="209"/>
    </row>
    <row r="1082" spans="1:7" s="286" customFormat="1">
      <c r="A1082" s="304"/>
      <c r="B1082" s="305" t="s">
        <v>1495</v>
      </c>
      <c r="C1082" s="306"/>
      <c r="D1082" s="307"/>
      <c r="E1082" s="307"/>
      <c r="F1082" s="308"/>
      <c r="G1082" s="209"/>
    </row>
    <row r="1083" spans="1:7" s="286" customFormat="1">
      <c r="A1083" s="304"/>
      <c r="B1083" s="305" t="s">
        <v>1496</v>
      </c>
      <c r="C1083" s="306"/>
      <c r="D1083" s="307"/>
      <c r="E1083" s="307"/>
      <c r="F1083" s="308"/>
      <c r="G1083" s="209"/>
    </row>
    <row r="1084" spans="1:7" s="286" customFormat="1">
      <c r="A1084" s="304"/>
      <c r="B1084" s="305" t="s">
        <v>1497</v>
      </c>
      <c r="C1084" s="306"/>
      <c r="D1084" s="307"/>
      <c r="E1084" s="307"/>
      <c r="F1084" s="308"/>
      <c r="G1084" s="209"/>
    </row>
    <row r="1085" spans="1:7" s="286" customFormat="1">
      <c r="A1085" s="304"/>
      <c r="B1085" s="305" t="s">
        <v>1498</v>
      </c>
      <c r="C1085" s="306"/>
      <c r="D1085" s="307"/>
      <c r="E1085" s="307"/>
      <c r="F1085" s="308"/>
      <c r="G1085" s="209"/>
    </row>
    <row r="1086" spans="1:7" s="286" customFormat="1">
      <c r="A1086" s="304"/>
      <c r="B1086" s="305" t="s">
        <v>1499</v>
      </c>
      <c r="C1086" s="306"/>
      <c r="D1086" s="307"/>
      <c r="E1086" s="307"/>
      <c r="F1086" s="308"/>
      <c r="G1086" s="209"/>
    </row>
    <row r="1087" spans="1:7" s="286" customFormat="1">
      <c r="A1087" s="304"/>
      <c r="B1087" s="305" t="s">
        <v>1500</v>
      </c>
      <c r="C1087" s="306"/>
      <c r="D1087" s="307"/>
      <c r="E1087" s="307"/>
      <c r="F1087" s="308"/>
      <c r="G1087" s="209"/>
    </row>
    <row r="1088" spans="1:7" s="286" customFormat="1">
      <c r="A1088" s="304"/>
      <c r="B1088" s="305" t="s">
        <v>1501</v>
      </c>
      <c r="C1088" s="306"/>
      <c r="D1088" s="307"/>
      <c r="E1088" s="307"/>
      <c r="F1088" s="308"/>
      <c r="G1088" s="209"/>
    </row>
    <row r="1089" spans="1:7" s="286" customFormat="1">
      <c r="A1089" s="304"/>
      <c r="B1089" s="305" t="s">
        <v>1502</v>
      </c>
      <c r="C1089" s="306"/>
      <c r="D1089" s="307"/>
      <c r="E1089" s="307"/>
      <c r="F1089" s="308"/>
      <c r="G1089" s="209"/>
    </row>
    <row r="1090" spans="1:7" s="286" customFormat="1">
      <c r="A1090" s="304"/>
      <c r="B1090" s="305" t="s">
        <v>1503</v>
      </c>
      <c r="C1090" s="306"/>
      <c r="D1090" s="307"/>
      <c r="E1090" s="307"/>
      <c r="F1090" s="308"/>
      <c r="G1090" s="209"/>
    </row>
    <row r="1091" spans="1:7" s="286" customFormat="1">
      <c r="A1091" s="304"/>
      <c r="B1091" s="305" t="s">
        <v>1504</v>
      </c>
      <c r="C1091" s="306"/>
      <c r="D1091" s="307"/>
      <c r="E1091" s="307"/>
      <c r="F1091" s="308"/>
      <c r="G1091" s="209"/>
    </row>
    <row r="1092" spans="1:7" s="286" customFormat="1">
      <c r="A1092" s="304"/>
      <c r="B1092" s="305" t="s">
        <v>1505</v>
      </c>
      <c r="C1092" s="306"/>
      <c r="D1092" s="307"/>
      <c r="E1092" s="307"/>
      <c r="F1092" s="308"/>
      <c r="G1092" s="209"/>
    </row>
    <row r="1093" spans="1:7" s="286" customFormat="1">
      <c r="A1093" s="304"/>
      <c r="B1093" s="305" t="s">
        <v>1506</v>
      </c>
      <c r="C1093" s="306"/>
      <c r="D1093" s="307"/>
      <c r="E1093" s="307"/>
      <c r="F1093" s="308"/>
      <c r="G1093" s="209"/>
    </row>
    <row r="1094" spans="1:7" s="286" customFormat="1">
      <c r="A1094" s="304"/>
      <c r="B1094" s="305" t="s">
        <v>1507</v>
      </c>
      <c r="C1094" s="306"/>
      <c r="D1094" s="307"/>
      <c r="E1094" s="307"/>
      <c r="F1094" s="308"/>
      <c r="G1094" s="209"/>
    </row>
    <row r="1095" spans="1:7" s="286" customFormat="1">
      <c r="A1095" s="304"/>
      <c r="B1095" s="305"/>
      <c r="C1095" s="306"/>
      <c r="D1095" s="307"/>
      <c r="E1095" s="307"/>
      <c r="F1095" s="308"/>
      <c r="G1095" s="209"/>
    </row>
    <row r="1096" spans="1:7" s="286" customFormat="1">
      <c r="A1096" s="304"/>
      <c r="B1096" s="305"/>
      <c r="C1096" s="306"/>
      <c r="D1096" s="307"/>
      <c r="E1096" s="307"/>
      <c r="F1096" s="308"/>
      <c r="G1096" s="209"/>
    </row>
    <row r="1097" spans="1:7" s="286" customFormat="1">
      <c r="A1097" s="304"/>
      <c r="B1097" s="305"/>
      <c r="C1097" s="306"/>
      <c r="D1097" s="307"/>
      <c r="E1097" s="307"/>
      <c r="F1097" s="308"/>
      <c r="G1097" s="209"/>
    </row>
    <row r="1098" spans="1:7" s="286" customFormat="1">
      <c r="A1098" s="304"/>
      <c r="B1098" s="305"/>
      <c r="C1098" s="306"/>
      <c r="D1098" s="307"/>
      <c r="E1098" s="307"/>
      <c r="F1098" s="308"/>
      <c r="G1098" s="209"/>
    </row>
    <row r="1099" spans="1:7" s="286" customFormat="1">
      <c r="A1099" s="304"/>
      <c r="B1099" s="305"/>
      <c r="C1099" s="306"/>
      <c r="D1099" s="307"/>
      <c r="E1099" s="307"/>
      <c r="F1099" s="308"/>
      <c r="G1099" s="209"/>
    </row>
    <row r="1100" spans="1:7" s="286" customFormat="1">
      <c r="A1100" s="304"/>
      <c r="B1100" s="305"/>
      <c r="C1100" s="306"/>
      <c r="D1100" s="307"/>
      <c r="E1100" s="307"/>
      <c r="F1100" s="308"/>
      <c r="G1100" s="209"/>
    </row>
    <row r="1101" spans="1:7" s="286" customFormat="1">
      <c r="A1101" s="311"/>
      <c r="B1101" s="312"/>
      <c r="C1101" s="312"/>
      <c r="D1101" s="313"/>
      <c r="E1101" s="313"/>
      <c r="F1101" s="311"/>
      <c r="G1101" s="210"/>
    </row>
    <row r="1102" spans="1:7" s="286" customFormat="1">
      <c r="A1102" s="314"/>
      <c r="B1102" s="306"/>
      <c r="C1102" s="306"/>
      <c r="D1102" s="315"/>
      <c r="E1102" s="316" t="s">
        <v>642</v>
      </c>
      <c r="F1102" s="314"/>
      <c r="G1102" s="211">
        <f>SUM(G1046:G1099)</f>
        <v>0</v>
      </c>
    </row>
    <row r="1103" spans="1:7" s="286" customFormat="1">
      <c r="A1103" s="304"/>
      <c r="B1103" s="305"/>
      <c r="C1103" s="306"/>
      <c r="D1103" s="307"/>
      <c r="E1103" s="307"/>
      <c r="F1103" s="308"/>
      <c r="G1103" s="209"/>
    </row>
    <row r="1104" spans="1:7" s="286" customFormat="1">
      <c r="A1104" s="304" t="s">
        <v>1508</v>
      </c>
      <c r="B1104" s="291" t="s">
        <v>1487</v>
      </c>
      <c r="C1104" s="292"/>
      <c r="D1104" s="296"/>
      <c r="E1104" s="307"/>
      <c r="F1104" s="308" t="s">
        <v>18</v>
      </c>
      <c r="G1104" s="209"/>
    </row>
    <row r="1105" spans="1:7" s="286" customFormat="1">
      <c r="A1105" s="304"/>
      <c r="B1105" s="305" t="s">
        <v>1509</v>
      </c>
      <c r="C1105" s="306"/>
      <c r="D1105" s="307"/>
      <c r="E1105" s="307"/>
      <c r="F1105" s="308"/>
      <c r="G1105" s="209"/>
    </row>
    <row r="1106" spans="1:7" s="286" customFormat="1">
      <c r="A1106" s="304"/>
      <c r="B1106" s="305" t="s">
        <v>1510</v>
      </c>
      <c r="C1106" s="306"/>
      <c r="D1106" s="307"/>
      <c r="E1106" s="307"/>
      <c r="F1106" s="308"/>
      <c r="G1106" s="209"/>
    </row>
    <row r="1107" spans="1:7" s="286" customFormat="1">
      <c r="A1107" s="304"/>
      <c r="B1107" s="305" t="s">
        <v>1511</v>
      </c>
      <c r="C1107" s="306"/>
      <c r="D1107" s="307"/>
      <c r="E1107" s="307"/>
      <c r="F1107" s="308"/>
      <c r="G1107" s="209"/>
    </row>
    <row r="1108" spans="1:7" s="286" customFormat="1">
      <c r="A1108" s="304"/>
      <c r="B1108" s="305" t="s">
        <v>1512</v>
      </c>
      <c r="C1108" s="306"/>
      <c r="D1108" s="307"/>
      <c r="E1108" s="307"/>
      <c r="F1108" s="308"/>
      <c r="G1108" s="209"/>
    </row>
    <row r="1109" spans="1:7" s="286" customFormat="1">
      <c r="A1109" s="304"/>
      <c r="B1109" s="305" t="s">
        <v>1513</v>
      </c>
      <c r="C1109" s="306"/>
      <c r="D1109" s="307"/>
      <c r="E1109" s="307"/>
      <c r="F1109" s="308"/>
      <c r="G1109" s="209"/>
    </row>
    <row r="1110" spans="1:7" s="286" customFormat="1">
      <c r="A1110" s="304"/>
      <c r="B1110" s="305" t="s">
        <v>1514</v>
      </c>
      <c r="C1110" s="306"/>
      <c r="D1110" s="307"/>
      <c r="E1110" s="307"/>
      <c r="F1110" s="308"/>
      <c r="G1110" s="209"/>
    </row>
    <row r="1111" spans="1:7" s="286" customFormat="1">
      <c r="A1111" s="304"/>
      <c r="B1111" s="305" t="s">
        <v>1515</v>
      </c>
      <c r="C1111" s="306"/>
      <c r="D1111" s="307"/>
      <c r="E1111" s="307"/>
      <c r="F1111" s="308"/>
      <c r="G1111" s="209"/>
    </row>
    <row r="1112" spans="1:7" s="286" customFormat="1">
      <c r="A1112" s="304"/>
      <c r="B1112" s="305" t="s">
        <v>1516</v>
      </c>
      <c r="C1112" s="306"/>
      <c r="D1112" s="307"/>
      <c r="E1112" s="307"/>
      <c r="F1112" s="308"/>
      <c r="G1112" s="209"/>
    </row>
    <row r="1113" spans="1:7" s="286" customFormat="1">
      <c r="A1113" s="304"/>
      <c r="B1113" s="305" t="s">
        <v>1517</v>
      </c>
      <c r="C1113" s="306"/>
      <c r="D1113" s="307"/>
      <c r="E1113" s="307"/>
      <c r="F1113" s="308"/>
      <c r="G1113" s="209"/>
    </row>
    <row r="1114" spans="1:7" s="286" customFormat="1">
      <c r="A1114" s="304"/>
      <c r="B1114" s="305" t="s">
        <v>1518</v>
      </c>
      <c r="C1114" s="306"/>
      <c r="D1114" s="307"/>
      <c r="E1114" s="307"/>
      <c r="F1114" s="308"/>
      <c r="G1114" s="209"/>
    </row>
    <row r="1115" spans="1:7" s="286" customFormat="1">
      <c r="A1115" s="304"/>
      <c r="B1115" s="305" t="s">
        <v>1519</v>
      </c>
      <c r="C1115" s="306"/>
      <c r="D1115" s="307"/>
      <c r="E1115" s="307"/>
      <c r="F1115" s="308"/>
      <c r="G1115" s="209"/>
    </row>
    <row r="1116" spans="1:7" s="286" customFormat="1">
      <c r="A1116" s="304"/>
      <c r="B1116" s="305" t="s">
        <v>1520</v>
      </c>
      <c r="C1116" s="306"/>
      <c r="D1116" s="307"/>
      <c r="E1116" s="307"/>
      <c r="F1116" s="308"/>
      <c r="G1116" s="209"/>
    </row>
    <row r="1117" spans="1:7" s="286" customFormat="1">
      <c r="A1117" s="304"/>
      <c r="B1117" s="305" t="s">
        <v>1521</v>
      </c>
      <c r="C1117" s="306"/>
      <c r="D1117" s="307"/>
      <c r="E1117" s="307"/>
      <c r="F1117" s="308"/>
      <c r="G1117" s="209"/>
    </row>
    <row r="1118" spans="1:7" s="286" customFormat="1">
      <c r="A1118" s="304"/>
      <c r="B1118" s="305"/>
      <c r="C1118" s="306"/>
      <c r="D1118" s="307"/>
      <c r="E1118" s="307"/>
      <c r="F1118" s="308"/>
      <c r="G1118" s="209"/>
    </row>
    <row r="1119" spans="1:7" s="286" customFormat="1">
      <c r="A1119" s="304" t="s">
        <v>1522</v>
      </c>
      <c r="B1119" s="291" t="s">
        <v>1523</v>
      </c>
      <c r="C1119" s="292"/>
      <c r="D1119" s="296"/>
      <c r="E1119" s="307"/>
      <c r="F1119" s="308" t="s">
        <v>18</v>
      </c>
      <c r="G1119" s="209"/>
    </row>
    <row r="1120" spans="1:7" s="286" customFormat="1">
      <c r="A1120" s="304"/>
      <c r="B1120" s="305" t="s">
        <v>1524</v>
      </c>
      <c r="C1120" s="306"/>
      <c r="D1120" s="307"/>
      <c r="E1120" s="307"/>
      <c r="F1120" s="308"/>
      <c r="G1120" s="209"/>
    </row>
    <row r="1121" spans="1:7" s="286" customFormat="1">
      <c r="A1121" s="304"/>
      <c r="B1121" s="305" t="s">
        <v>1525</v>
      </c>
      <c r="C1121" s="306"/>
      <c r="D1121" s="307"/>
      <c r="E1121" s="307"/>
      <c r="F1121" s="308"/>
      <c r="G1121" s="209"/>
    </row>
    <row r="1122" spans="1:7" s="286" customFormat="1">
      <c r="A1122" s="304"/>
      <c r="B1122" s="305" t="s">
        <v>1526</v>
      </c>
      <c r="C1122" s="306"/>
      <c r="D1122" s="307"/>
      <c r="E1122" s="307"/>
      <c r="F1122" s="308"/>
      <c r="G1122" s="209"/>
    </row>
    <row r="1123" spans="1:7" s="286" customFormat="1">
      <c r="A1123" s="304"/>
      <c r="B1123" s="305" t="s">
        <v>1527</v>
      </c>
      <c r="C1123" s="306"/>
      <c r="D1123" s="307"/>
      <c r="E1123" s="307"/>
      <c r="F1123" s="308"/>
      <c r="G1123" s="209"/>
    </row>
    <row r="1124" spans="1:7" s="286" customFormat="1">
      <c r="A1124" s="304"/>
      <c r="B1124" s="305" t="s">
        <v>1528</v>
      </c>
      <c r="C1124" s="306"/>
      <c r="D1124" s="307"/>
      <c r="E1124" s="307"/>
      <c r="F1124" s="308"/>
      <c r="G1124" s="209"/>
    </row>
    <row r="1125" spans="1:7" s="286" customFormat="1">
      <c r="A1125" s="304"/>
      <c r="B1125" s="305" t="s">
        <v>1529</v>
      </c>
      <c r="C1125" s="306"/>
      <c r="D1125" s="307"/>
      <c r="E1125" s="307"/>
      <c r="F1125" s="308"/>
      <c r="G1125" s="209"/>
    </row>
    <row r="1126" spans="1:7" s="286" customFormat="1">
      <c r="A1126" s="304"/>
      <c r="B1126" s="305" t="s">
        <v>1530</v>
      </c>
      <c r="C1126" s="306"/>
      <c r="D1126" s="307"/>
      <c r="E1126" s="307"/>
      <c r="F1126" s="308"/>
      <c r="G1126" s="209"/>
    </row>
    <row r="1127" spans="1:7" s="286" customFormat="1">
      <c r="A1127" s="304"/>
      <c r="B1127" s="305" t="s">
        <v>1531</v>
      </c>
      <c r="C1127" s="306"/>
      <c r="D1127" s="307"/>
      <c r="E1127" s="307"/>
      <c r="F1127" s="308"/>
      <c r="G1127" s="209"/>
    </row>
    <row r="1128" spans="1:7" s="286" customFormat="1">
      <c r="A1128" s="304"/>
      <c r="B1128" s="305" t="s">
        <v>1532</v>
      </c>
      <c r="C1128" s="306"/>
      <c r="D1128" s="307"/>
      <c r="E1128" s="307"/>
      <c r="F1128" s="308"/>
      <c r="G1128" s="209"/>
    </row>
    <row r="1129" spans="1:7" s="286" customFormat="1">
      <c r="A1129" s="304"/>
      <c r="B1129" s="305" t="s">
        <v>1533</v>
      </c>
      <c r="C1129" s="306"/>
      <c r="D1129" s="307"/>
      <c r="E1129" s="307"/>
      <c r="F1129" s="308"/>
      <c r="G1129" s="209"/>
    </row>
    <row r="1130" spans="1:7" s="286" customFormat="1">
      <c r="A1130" s="304"/>
      <c r="B1130" s="305"/>
      <c r="C1130" s="306"/>
      <c r="D1130" s="307"/>
      <c r="E1130" s="307"/>
      <c r="F1130" s="308"/>
      <c r="G1130" s="209"/>
    </row>
    <row r="1131" spans="1:7" s="286" customFormat="1">
      <c r="A1131" s="304" t="s">
        <v>1534</v>
      </c>
      <c r="B1131" s="291" t="s">
        <v>1535</v>
      </c>
      <c r="C1131" s="292"/>
      <c r="D1131" s="296"/>
      <c r="E1131" s="307"/>
      <c r="F1131" s="308" t="s">
        <v>18</v>
      </c>
      <c r="G1131" s="208" t="s">
        <v>632</v>
      </c>
    </row>
    <row r="1132" spans="1:7" s="286" customFormat="1">
      <c r="A1132" s="304"/>
      <c r="B1132" s="305" t="s">
        <v>1536</v>
      </c>
      <c r="C1132" s="306"/>
      <c r="D1132" s="307"/>
      <c r="E1132" s="307"/>
      <c r="F1132" s="308"/>
      <c r="G1132" s="209"/>
    </row>
    <row r="1133" spans="1:7" s="286" customFormat="1">
      <c r="A1133" s="304"/>
      <c r="B1133" s="305"/>
      <c r="C1133" s="306"/>
      <c r="D1133" s="307"/>
      <c r="E1133" s="307"/>
      <c r="F1133" s="308"/>
      <c r="G1133" s="209"/>
    </row>
    <row r="1134" spans="1:7" s="286" customFormat="1">
      <c r="A1134" s="304" t="s">
        <v>1537</v>
      </c>
      <c r="B1134" s="291" t="s">
        <v>1538</v>
      </c>
      <c r="C1134" s="292"/>
      <c r="D1134" s="296"/>
      <c r="E1134" s="307"/>
      <c r="F1134" s="308" t="s">
        <v>18</v>
      </c>
      <c r="G1134" s="209"/>
    </row>
    <row r="1135" spans="1:7" s="286" customFormat="1">
      <c r="A1135" s="304"/>
      <c r="B1135" s="305" t="s">
        <v>1539</v>
      </c>
      <c r="C1135" s="306"/>
      <c r="D1135" s="307"/>
      <c r="E1135" s="307"/>
      <c r="F1135" s="308"/>
      <c r="G1135" s="209"/>
    </row>
    <row r="1136" spans="1:7" s="286" customFormat="1">
      <c r="A1136" s="304"/>
      <c r="B1136" s="305" t="s">
        <v>1540</v>
      </c>
      <c r="C1136" s="306"/>
      <c r="D1136" s="307"/>
      <c r="E1136" s="307"/>
      <c r="F1136" s="308"/>
      <c r="G1136" s="209"/>
    </row>
    <row r="1137" spans="1:7" s="286" customFormat="1">
      <c r="A1137" s="304"/>
      <c r="B1137" s="305" t="s">
        <v>1541</v>
      </c>
      <c r="C1137" s="306"/>
      <c r="D1137" s="307"/>
      <c r="E1137" s="307"/>
      <c r="F1137" s="308"/>
      <c r="G1137" s="209"/>
    </row>
    <row r="1138" spans="1:7" s="286" customFormat="1">
      <c r="A1138" s="304"/>
      <c r="B1138" s="305" t="s">
        <v>1542</v>
      </c>
      <c r="C1138" s="306"/>
      <c r="D1138" s="307"/>
      <c r="E1138" s="307"/>
      <c r="F1138" s="308"/>
      <c r="G1138" s="209"/>
    </row>
    <row r="1139" spans="1:7" s="286" customFormat="1">
      <c r="A1139" s="304"/>
      <c r="B1139" s="305" t="s">
        <v>1543</v>
      </c>
      <c r="C1139" s="306"/>
      <c r="D1139" s="307"/>
      <c r="E1139" s="307"/>
      <c r="F1139" s="308"/>
      <c r="G1139" s="209"/>
    </row>
    <row r="1140" spans="1:7" s="286" customFormat="1">
      <c r="A1140" s="304"/>
      <c r="B1140" s="305"/>
      <c r="C1140" s="306"/>
      <c r="D1140" s="307"/>
      <c r="E1140" s="307"/>
      <c r="F1140" s="308"/>
      <c r="G1140" s="209"/>
    </row>
    <row r="1141" spans="1:7" s="286" customFormat="1">
      <c r="A1141" s="304" t="s">
        <v>1544</v>
      </c>
      <c r="B1141" s="291" t="s">
        <v>1545</v>
      </c>
      <c r="C1141" s="292"/>
      <c r="D1141" s="296"/>
      <c r="E1141" s="307"/>
      <c r="F1141" s="308" t="s">
        <v>18</v>
      </c>
      <c r="G1141" s="209"/>
    </row>
    <row r="1142" spans="1:7" s="286" customFormat="1">
      <c r="A1142" s="304"/>
      <c r="B1142" s="305" t="s">
        <v>1546</v>
      </c>
      <c r="C1142" s="306"/>
      <c r="D1142" s="307"/>
      <c r="E1142" s="307"/>
      <c r="F1142" s="308"/>
      <c r="G1142" s="209"/>
    </row>
    <row r="1143" spans="1:7" s="286" customFormat="1">
      <c r="A1143" s="304"/>
      <c r="B1143" s="305" t="s">
        <v>1547</v>
      </c>
      <c r="C1143" s="306"/>
      <c r="D1143" s="307"/>
      <c r="E1143" s="307"/>
      <c r="F1143" s="308"/>
      <c r="G1143" s="209"/>
    </row>
    <row r="1144" spans="1:7" s="286" customFormat="1">
      <c r="A1144" s="304"/>
      <c r="B1144" s="305" t="s">
        <v>1548</v>
      </c>
      <c r="C1144" s="306"/>
      <c r="D1144" s="307"/>
      <c r="E1144" s="307"/>
      <c r="F1144" s="308"/>
      <c r="G1144" s="209"/>
    </row>
    <row r="1145" spans="1:7" s="286" customFormat="1">
      <c r="A1145" s="304"/>
      <c r="B1145" s="305" t="s">
        <v>1549</v>
      </c>
      <c r="C1145" s="306"/>
      <c r="D1145" s="307"/>
      <c r="E1145" s="307"/>
      <c r="F1145" s="308"/>
      <c r="G1145" s="209"/>
    </row>
    <row r="1146" spans="1:7" s="286" customFormat="1">
      <c r="A1146" s="304"/>
      <c r="B1146" s="305" t="s">
        <v>1550</v>
      </c>
      <c r="C1146" s="306"/>
      <c r="D1146" s="307"/>
      <c r="E1146" s="307"/>
      <c r="F1146" s="308"/>
      <c r="G1146" s="209"/>
    </row>
    <row r="1147" spans="1:7" s="286" customFormat="1">
      <c r="A1147" s="304"/>
      <c r="B1147" s="305"/>
      <c r="C1147" s="306"/>
      <c r="D1147" s="307"/>
      <c r="E1147" s="307"/>
      <c r="F1147" s="308"/>
      <c r="G1147" s="209"/>
    </row>
    <row r="1148" spans="1:7" s="286" customFormat="1">
      <c r="A1148" s="304" t="s">
        <v>1551</v>
      </c>
      <c r="B1148" s="291" t="s">
        <v>1552</v>
      </c>
      <c r="C1148" s="292"/>
      <c r="D1148" s="296"/>
      <c r="E1148" s="307"/>
      <c r="F1148" s="308" t="s">
        <v>18</v>
      </c>
      <c r="G1148" s="208" t="s">
        <v>632</v>
      </c>
    </row>
    <row r="1149" spans="1:7" s="286" customFormat="1">
      <c r="A1149" s="304"/>
      <c r="B1149" s="305" t="s">
        <v>1553</v>
      </c>
      <c r="C1149" s="306"/>
      <c r="D1149" s="307"/>
      <c r="E1149" s="307"/>
      <c r="F1149" s="308"/>
      <c r="G1149" s="213" t="s">
        <v>1554</v>
      </c>
    </row>
    <row r="1150" spans="1:7" s="286" customFormat="1">
      <c r="A1150" s="304"/>
      <c r="B1150" s="305" t="s">
        <v>1555</v>
      </c>
      <c r="C1150" s="306"/>
      <c r="D1150" s="307"/>
      <c r="E1150" s="307"/>
      <c r="F1150" s="308"/>
      <c r="G1150" s="209"/>
    </row>
    <row r="1151" spans="1:7" s="286" customFormat="1">
      <c r="A1151" s="304"/>
      <c r="B1151" s="305" t="s">
        <v>1556</v>
      </c>
      <c r="C1151" s="306"/>
      <c r="D1151" s="307"/>
      <c r="E1151" s="307"/>
      <c r="F1151" s="308"/>
      <c r="G1151" s="209"/>
    </row>
    <row r="1152" spans="1:7" s="286" customFormat="1">
      <c r="A1152" s="304"/>
      <c r="B1152" s="305" t="s">
        <v>1557</v>
      </c>
      <c r="C1152" s="306"/>
      <c r="D1152" s="307"/>
      <c r="E1152" s="307"/>
      <c r="F1152" s="308"/>
      <c r="G1152" s="209"/>
    </row>
    <row r="1153" spans="1:7" s="286" customFormat="1">
      <c r="A1153" s="304"/>
      <c r="B1153" s="305" t="s">
        <v>1558</v>
      </c>
      <c r="C1153" s="306"/>
      <c r="D1153" s="307"/>
      <c r="E1153" s="307"/>
      <c r="F1153" s="308"/>
      <c r="G1153" s="209"/>
    </row>
    <row r="1154" spans="1:7" s="286" customFormat="1">
      <c r="A1154" s="304"/>
      <c r="B1154" s="305"/>
      <c r="C1154" s="306"/>
      <c r="D1154" s="307"/>
      <c r="E1154" s="307"/>
      <c r="F1154" s="308"/>
      <c r="G1154" s="209"/>
    </row>
    <row r="1155" spans="1:7" s="286" customFormat="1">
      <c r="A1155" s="304"/>
      <c r="B1155" s="305"/>
      <c r="C1155" s="306"/>
      <c r="D1155" s="307"/>
      <c r="E1155" s="307"/>
      <c r="F1155" s="308"/>
      <c r="G1155" s="209"/>
    </row>
    <row r="1156" spans="1:7" s="286" customFormat="1">
      <c r="A1156" s="304"/>
      <c r="B1156" s="305"/>
      <c r="C1156" s="306"/>
      <c r="D1156" s="307"/>
      <c r="E1156" s="307"/>
      <c r="F1156" s="308"/>
      <c r="G1156" s="209"/>
    </row>
    <row r="1157" spans="1:7" s="286" customFormat="1">
      <c r="A1157" s="304"/>
      <c r="B1157" s="305"/>
      <c r="C1157" s="306"/>
      <c r="D1157" s="307"/>
      <c r="E1157" s="307"/>
      <c r="F1157" s="308"/>
      <c r="G1157" s="209"/>
    </row>
    <row r="1158" spans="1:7" s="286" customFormat="1">
      <c r="A1158" s="304"/>
      <c r="B1158" s="305"/>
      <c r="C1158" s="306"/>
      <c r="D1158" s="307"/>
      <c r="E1158" s="307"/>
      <c r="F1158" s="308"/>
      <c r="G1158" s="209"/>
    </row>
    <row r="1159" spans="1:7" s="286" customFormat="1">
      <c r="A1159" s="311"/>
      <c r="B1159" s="312"/>
      <c r="C1159" s="312"/>
      <c r="D1159" s="313"/>
      <c r="E1159" s="313"/>
      <c r="F1159" s="311"/>
      <c r="G1159" s="210"/>
    </row>
    <row r="1160" spans="1:7" s="286" customFormat="1">
      <c r="A1160" s="314"/>
      <c r="B1160" s="306"/>
      <c r="C1160" s="306"/>
      <c r="D1160" s="315"/>
      <c r="E1160" s="316" t="s">
        <v>642</v>
      </c>
      <c r="F1160" s="314"/>
      <c r="G1160" s="211">
        <f>SUM(G1104:G1157)</f>
        <v>0</v>
      </c>
    </row>
    <row r="1161" spans="1:7" s="286" customFormat="1">
      <c r="A1161" s="304"/>
      <c r="B1161" s="305"/>
      <c r="C1161" s="306"/>
      <c r="D1161" s="307"/>
      <c r="E1161" s="307"/>
      <c r="F1161" s="308"/>
      <c r="G1161" s="209"/>
    </row>
    <row r="1162" spans="1:7" s="286" customFormat="1">
      <c r="A1162" s="304" t="s">
        <v>1559</v>
      </c>
      <c r="B1162" s="291" t="s">
        <v>1560</v>
      </c>
      <c r="C1162" s="292"/>
      <c r="D1162" s="296"/>
      <c r="E1162" s="307"/>
      <c r="F1162" s="308" t="s">
        <v>18</v>
      </c>
      <c r="G1162" s="208" t="s">
        <v>632</v>
      </c>
    </row>
    <row r="1163" spans="1:7" s="286" customFormat="1">
      <c r="A1163" s="304"/>
      <c r="B1163" s="305" t="s">
        <v>1561</v>
      </c>
      <c r="C1163" s="306"/>
      <c r="D1163" s="307"/>
      <c r="E1163" s="307"/>
      <c r="F1163" s="308"/>
      <c r="G1163" s="209"/>
    </row>
    <row r="1164" spans="1:7" s="286" customFormat="1">
      <c r="A1164" s="304"/>
      <c r="B1164" s="305" t="s">
        <v>1562</v>
      </c>
      <c r="C1164" s="306"/>
      <c r="D1164" s="307"/>
      <c r="E1164" s="307"/>
      <c r="F1164" s="308"/>
      <c r="G1164" s="209"/>
    </row>
    <row r="1165" spans="1:7" s="286" customFormat="1">
      <c r="A1165" s="304"/>
      <c r="B1165" s="305" t="s">
        <v>1563</v>
      </c>
      <c r="C1165" s="306"/>
      <c r="D1165" s="307"/>
      <c r="E1165" s="307"/>
      <c r="F1165" s="308"/>
      <c r="G1165" s="209"/>
    </row>
    <row r="1166" spans="1:7" s="286" customFormat="1">
      <c r="A1166" s="304"/>
      <c r="B1166" s="305" t="s">
        <v>1564</v>
      </c>
      <c r="C1166" s="306"/>
      <c r="D1166" s="307"/>
      <c r="E1166" s="307"/>
      <c r="F1166" s="308"/>
      <c r="G1166" s="209"/>
    </row>
    <row r="1167" spans="1:7" s="286" customFormat="1">
      <c r="A1167" s="304"/>
      <c r="B1167" s="305" t="s">
        <v>1565</v>
      </c>
      <c r="C1167" s="306"/>
      <c r="D1167" s="307"/>
      <c r="E1167" s="307"/>
      <c r="F1167" s="308"/>
      <c r="G1167" s="209"/>
    </row>
    <row r="1168" spans="1:7" s="286" customFormat="1">
      <c r="A1168" s="304"/>
      <c r="B1168" s="305"/>
      <c r="C1168" s="306"/>
      <c r="D1168" s="307"/>
      <c r="E1168" s="307"/>
      <c r="F1168" s="308"/>
      <c r="G1168" s="209"/>
    </row>
    <row r="1169" spans="1:7" s="286" customFormat="1">
      <c r="A1169" s="304" t="s">
        <v>1566</v>
      </c>
      <c r="B1169" s="291" t="s">
        <v>515</v>
      </c>
      <c r="C1169" s="292"/>
      <c r="D1169" s="296"/>
      <c r="E1169" s="307"/>
      <c r="F1169" s="308" t="s">
        <v>18</v>
      </c>
      <c r="G1169" s="208" t="s">
        <v>632</v>
      </c>
    </row>
    <row r="1170" spans="1:7" s="286" customFormat="1">
      <c r="A1170" s="304"/>
      <c r="B1170" s="305" t="s">
        <v>1567</v>
      </c>
      <c r="C1170" s="306"/>
      <c r="D1170" s="307"/>
      <c r="E1170" s="307"/>
      <c r="F1170" s="308"/>
      <c r="G1170" s="209"/>
    </row>
    <row r="1171" spans="1:7" s="286" customFormat="1">
      <c r="A1171" s="304"/>
      <c r="B1171" s="305" t="s">
        <v>1568</v>
      </c>
      <c r="C1171" s="306"/>
      <c r="D1171" s="307"/>
      <c r="E1171" s="307"/>
      <c r="F1171" s="308"/>
      <c r="G1171" s="209"/>
    </row>
    <row r="1172" spans="1:7" s="286" customFormat="1">
      <c r="A1172" s="304"/>
      <c r="B1172" s="305" t="s">
        <v>1569</v>
      </c>
      <c r="C1172" s="306"/>
      <c r="D1172" s="307"/>
      <c r="E1172" s="307"/>
      <c r="F1172" s="308"/>
      <c r="G1172" s="209"/>
    </row>
    <row r="1173" spans="1:7" s="286" customFormat="1">
      <c r="A1173" s="304"/>
      <c r="B1173" s="305"/>
      <c r="C1173" s="306"/>
      <c r="D1173" s="307"/>
      <c r="E1173" s="307"/>
      <c r="F1173" s="308"/>
      <c r="G1173" s="209"/>
    </row>
    <row r="1174" spans="1:7" s="286" customFormat="1">
      <c r="A1174" s="304" t="s">
        <v>1570</v>
      </c>
      <c r="B1174" s="291" t="s">
        <v>1571</v>
      </c>
      <c r="C1174" s="292"/>
      <c r="D1174" s="307"/>
      <c r="E1174" s="307"/>
      <c r="F1174" s="308"/>
      <c r="G1174" s="209"/>
    </row>
    <row r="1175" spans="1:7" s="286" customFormat="1">
      <c r="A1175" s="304"/>
      <c r="B1175" s="305" t="s">
        <v>1572</v>
      </c>
      <c r="C1175" s="306"/>
      <c r="D1175" s="307"/>
      <c r="E1175" s="307"/>
      <c r="F1175" s="308" t="s">
        <v>18</v>
      </c>
      <c r="G1175" s="207"/>
    </row>
    <row r="1176" spans="1:7" s="286" customFormat="1">
      <c r="A1176" s="304"/>
      <c r="B1176" s="305" t="s">
        <v>1573</v>
      </c>
      <c r="C1176" s="306"/>
      <c r="D1176" s="307"/>
      <c r="E1176" s="307"/>
      <c r="F1176" s="308"/>
      <c r="G1176" s="209"/>
    </row>
    <row r="1177" spans="1:7" s="286" customFormat="1">
      <c r="A1177" s="304"/>
      <c r="B1177" s="305" t="s">
        <v>1574</v>
      </c>
      <c r="C1177" s="306"/>
      <c r="D1177" s="307"/>
      <c r="E1177" s="307"/>
      <c r="F1177" s="308"/>
      <c r="G1177" s="209"/>
    </row>
    <row r="1178" spans="1:7" s="286" customFormat="1">
      <c r="A1178" s="304"/>
      <c r="B1178" s="305" t="s">
        <v>1575</v>
      </c>
      <c r="C1178" s="306"/>
      <c r="D1178" s="307"/>
      <c r="E1178" s="307"/>
      <c r="F1178" s="308"/>
      <c r="G1178" s="209"/>
    </row>
    <row r="1179" spans="1:7" s="286" customFormat="1">
      <c r="A1179" s="304"/>
      <c r="B1179" s="305" t="s">
        <v>1576</v>
      </c>
      <c r="C1179" s="306"/>
      <c r="D1179" s="307"/>
      <c r="E1179" s="307"/>
      <c r="F1179" s="308"/>
      <c r="G1179" s="209"/>
    </row>
    <row r="1180" spans="1:7" s="286" customFormat="1">
      <c r="A1180" s="304"/>
      <c r="B1180" s="305" t="s">
        <v>1577</v>
      </c>
      <c r="C1180" s="306"/>
      <c r="D1180" s="307"/>
      <c r="E1180" s="307"/>
      <c r="F1180" s="308"/>
      <c r="G1180" s="209"/>
    </row>
    <row r="1181" spans="1:7" s="286" customFormat="1">
      <c r="A1181" s="304"/>
      <c r="B1181" s="305" t="s">
        <v>1578</v>
      </c>
      <c r="C1181" s="306"/>
      <c r="D1181" s="307"/>
      <c r="E1181" s="307"/>
      <c r="F1181" s="308"/>
      <c r="G1181" s="209"/>
    </row>
    <row r="1182" spans="1:7" s="286" customFormat="1">
      <c r="A1182" s="304"/>
      <c r="B1182" s="305" t="s">
        <v>1579</v>
      </c>
      <c r="C1182" s="306"/>
      <c r="D1182" s="307"/>
      <c r="E1182" s="307"/>
      <c r="F1182" s="308"/>
      <c r="G1182" s="209"/>
    </row>
    <row r="1183" spans="1:7" s="286" customFormat="1">
      <c r="A1183" s="304"/>
      <c r="B1183" s="305" t="s">
        <v>1580</v>
      </c>
      <c r="C1183" s="306"/>
      <c r="D1183" s="307"/>
      <c r="E1183" s="307"/>
      <c r="F1183" s="308"/>
      <c r="G1183" s="209"/>
    </row>
    <row r="1184" spans="1:7" s="286" customFormat="1">
      <c r="A1184" s="304"/>
      <c r="B1184" s="305"/>
      <c r="C1184" s="306"/>
      <c r="D1184" s="307"/>
      <c r="E1184" s="307"/>
      <c r="F1184" s="308"/>
      <c r="G1184" s="209"/>
    </row>
    <row r="1185" spans="1:7" s="286" customFormat="1">
      <c r="A1185" s="304"/>
      <c r="B1185" s="305"/>
      <c r="C1185" s="306"/>
      <c r="D1185" s="307"/>
      <c r="E1185" s="307"/>
      <c r="F1185" s="308"/>
      <c r="G1185" s="209"/>
    </row>
    <row r="1186" spans="1:7" s="286" customFormat="1">
      <c r="A1186" s="304" t="s">
        <v>1581</v>
      </c>
      <c r="B1186" s="291" t="s">
        <v>1582</v>
      </c>
      <c r="C1186" s="306"/>
      <c r="D1186" s="307"/>
      <c r="E1186" s="307"/>
      <c r="F1186" s="308" t="s">
        <v>18</v>
      </c>
      <c r="G1186" s="208"/>
    </row>
    <row r="1187" spans="1:7" s="286" customFormat="1">
      <c r="A1187" s="304"/>
      <c r="B1187" s="305" t="s">
        <v>1583</v>
      </c>
      <c r="C1187" s="306"/>
      <c r="D1187" s="307"/>
      <c r="E1187" s="307"/>
      <c r="F1187" s="308"/>
      <c r="G1187" s="208"/>
    </row>
    <row r="1188" spans="1:7" s="286" customFormat="1">
      <c r="A1188" s="304"/>
      <c r="B1188" s="305" t="s">
        <v>1584</v>
      </c>
      <c r="C1188" s="306"/>
      <c r="D1188" s="307"/>
      <c r="E1188" s="307"/>
      <c r="F1188" s="308"/>
      <c r="G1188" s="209"/>
    </row>
    <row r="1189" spans="1:7" s="286" customFormat="1">
      <c r="A1189" s="304"/>
      <c r="B1189" s="305" t="s">
        <v>1585</v>
      </c>
      <c r="C1189" s="306"/>
      <c r="D1189" s="307"/>
      <c r="E1189" s="307"/>
      <c r="F1189" s="308"/>
      <c r="G1189" s="209"/>
    </row>
    <row r="1190" spans="1:7" s="286" customFormat="1">
      <c r="A1190" s="304"/>
      <c r="B1190" s="305" t="s">
        <v>1586</v>
      </c>
      <c r="C1190" s="306"/>
      <c r="D1190" s="307"/>
      <c r="E1190" s="307"/>
      <c r="F1190" s="308"/>
      <c r="G1190" s="209"/>
    </row>
    <row r="1191" spans="1:7" s="286" customFormat="1">
      <c r="A1191" s="304"/>
      <c r="B1191" s="305"/>
      <c r="C1191" s="306"/>
      <c r="D1191" s="307"/>
      <c r="E1191" s="307"/>
      <c r="F1191" s="308"/>
      <c r="G1191" s="209"/>
    </row>
    <row r="1192" spans="1:7" s="286" customFormat="1">
      <c r="A1192" s="304" t="s">
        <v>1587</v>
      </c>
      <c r="B1192" s="291" t="s">
        <v>1588</v>
      </c>
      <c r="C1192" s="306"/>
      <c r="D1192" s="307"/>
      <c r="E1192" s="307"/>
      <c r="F1192" s="308" t="s">
        <v>18</v>
      </c>
      <c r="G1192" s="208"/>
    </row>
    <row r="1193" spans="1:7" s="286" customFormat="1">
      <c r="A1193" s="304"/>
      <c r="B1193" s="305" t="s">
        <v>1589</v>
      </c>
      <c r="C1193" s="306"/>
      <c r="D1193" s="307"/>
      <c r="E1193" s="307"/>
      <c r="F1193" s="308"/>
      <c r="G1193" s="209"/>
    </row>
    <row r="1194" spans="1:7" s="286" customFormat="1">
      <c r="A1194" s="304"/>
      <c r="B1194" s="305" t="s">
        <v>1590</v>
      </c>
      <c r="C1194" s="306"/>
      <c r="D1194" s="307"/>
      <c r="E1194" s="307"/>
      <c r="F1194" s="308"/>
      <c r="G1194" s="209"/>
    </row>
    <row r="1195" spans="1:7" s="286" customFormat="1">
      <c r="A1195" s="304"/>
      <c r="B1195" s="305" t="s">
        <v>1591</v>
      </c>
      <c r="C1195" s="306"/>
      <c r="D1195" s="307"/>
      <c r="E1195" s="307"/>
      <c r="F1195" s="308"/>
      <c r="G1195" s="209"/>
    </row>
    <row r="1196" spans="1:7" s="286" customFormat="1">
      <c r="A1196" s="304"/>
      <c r="B1196" s="305"/>
      <c r="C1196" s="306"/>
      <c r="D1196" s="307"/>
      <c r="E1196" s="307"/>
      <c r="F1196" s="308"/>
      <c r="G1196" s="209"/>
    </row>
    <row r="1197" spans="1:7" s="286" customFormat="1">
      <c r="A1197" s="304"/>
      <c r="B1197" s="305" t="s">
        <v>1592</v>
      </c>
      <c r="C1197" s="306"/>
      <c r="D1197" s="307"/>
      <c r="E1197" s="307"/>
      <c r="F1197" s="308"/>
      <c r="G1197" s="209"/>
    </row>
    <row r="1198" spans="1:7" s="286" customFormat="1">
      <c r="A1198" s="304"/>
      <c r="B1198" s="305" t="s">
        <v>1593</v>
      </c>
      <c r="C1198" s="306"/>
      <c r="D1198" s="307"/>
      <c r="E1198" s="307"/>
      <c r="F1198" s="308"/>
      <c r="G1198" s="209"/>
    </row>
    <row r="1199" spans="1:7" s="286" customFormat="1">
      <c r="A1199" s="304"/>
      <c r="B1199" s="305" t="s">
        <v>1594</v>
      </c>
      <c r="C1199" s="306"/>
      <c r="D1199" s="307"/>
      <c r="E1199" s="307"/>
      <c r="F1199" s="308"/>
      <c r="G1199" s="209"/>
    </row>
    <row r="1200" spans="1:7" s="286" customFormat="1">
      <c r="A1200" s="304"/>
      <c r="B1200" s="305" t="s">
        <v>1595</v>
      </c>
      <c r="C1200" s="306"/>
      <c r="D1200" s="307"/>
      <c r="E1200" s="307"/>
      <c r="F1200" s="308"/>
      <c r="G1200" s="209"/>
    </row>
    <row r="1201" spans="1:7" s="286" customFormat="1">
      <c r="A1201" s="304"/>
      <c r="B1201" s="305" t="s">
        <v>1596</v>
      </c>
      <c r="C1201" s="306"/>
      <c r="D1201" s="307"/>
      <c r="E1201" s="307"/>
      <c r="F1201" s="308"/>
      <c r="G1201" s="209"/>
    </row>
    <row r="1202" spans="1:7" s="286" customFormat="1">
      <c r="A1202" s="304"/>
      <c r="B1202" s="305" t="s">
        <v>1597</v>
      </c>
      <c r="C1202" s="306"/>
      <c r="D1202" s="307"/>
      <c r="E1202" s="307"/>
      <c r="F1202" s="308"/>
      <c r="G1202" s="209"/>
    </row>
    <row r="1203" spans="1:7" s="286" customFormat="1">
      <c r="A1203" s="304"/>
      <c r="B1203" s="305" t="s">
        <v>1598</v>
      </c>
      <c r="C1203" s="306"/>
      <c r="D1203" s="307"/>
      <c r="E1203" s="307"/>
      <c r="F1203" s="308"/>
      <c r="G1203" s="209"/>
    </row>
    <row r="1204" spans="1:7" s="286" customFormat="1">
      <c r="A1204" s="304"/>
      <c r="B1204" s="305" t="s">
        <v>1599</v>
      </c>
      <c r="C1204" s="306"/>
      <c r="D1204" s="307"/>
      <c r="E1204" s="307"/>
      <c r="F1204" s="308"/>
      <c r="G1204" s="209"/>
    </row>
    <row r="1205" spans="1:7" s="286" customFormat="1">
      <c r="A1205" s="304"/>
      <c r="B1205" s="305"/>
      <c r="C1205" s="306"/>
      <c r="D1205" s="307"/>
      <c r="E1205" s="307"/>
      <c r="F1205" s="308"/>
      <c r="G1205" s="209"/>
    </row>
    <row r="1206" spans="1:7" s="286" customFormat="1">
      <c r="A1206" s="304"/>
      <c r="B1206" s="305"/>
      <c r="C1206" s="306"/>
      <c r="D1206" s="307"/>
      <c r="E1206" s="307"/>
      <c r="F1206" s="308"/>
      <c r="G1206" s="209"/>
    </row>
    <row r="1207" spans="1:7" s="286" customFormat="1">
      <c r="A1207" s="304"/>
      <c r="B1207" s="305"/>
      <c r="C1207" s="306"/>
      <c r="D1207" s="307"/>
      <c r="E1207" s="307"/>
      <c r="F1207" s="308"/>
      <c r="G1207" s="209"/>
    </row>
    <row r="1208" spans="1:7" s="286" customFormat="1">
      <c r="A1208" s="304"/>
      <c r="B1208" s="305"/>
      <c r="C1208" s="306"/>
      <c r="D1208" s="307"/>
      <c r="E1208" s="307"/>
      <c r="F1208" s="308"/>
      <c r="G1208" s="209"/>
    </row>
    <row r="1209" spans="1:7" s="286" customFormat="1">
      <c r="A1209" s="304"/>
      <c r="B1209" s="305"/>
      <c r="C1209" s="306"/>
      <c r="D1209" s="307"/>
      <c r="E1209" s="307"/>
      <c r="F1209" s="308"/>
      <c r="G1209" s="209"/>
    </row>
    <row r="1210" spans="1:7" s="286" customFormat="1">
      <c r="A1210" s="304"/>
      <c r="B1210" s="305"/>
      <c r="C1210" s="306"/>
      <c r="D1210" s="307"/>
      <c r="E1210" s="307"/>
      <c r="F1210" s="308"/>
      <c r="G1210" s="209"/>
    </row>
    <row r="1211" spans="1:7" s="286" customFormat="1">
      <c r="A1211" s="304"/>
      <c r="B1211" s="305"/>
      <c r="C1211" s="306"/>
      <c r="D1211" s="307"/>
      <c r="E1211" s="307"/>
      <c r="F1211" s="308"/>
      <c r="G1211" s="209"/>
    </row>
    <row r="1212" spans="1:7" s="286" customFormat="1">
      <c r="A1212" s="304"/>
      <c r="B1212" s="305"/>
      <c r="C1212" s="306"/>
      <c r="D1212" s="307"/>
      <c r="E1212" s="307"/>
      <c r="F1212" s="308"/>
      <c r="G1212" s="209"/>
    </row>
    <row r="1213" spans="1:7" s="286" customFormat="1">
      <c r="A1213" s="304"/>
      <c r="B1213" s="305"/>
      <c r="C1213" s="306"/>
      <c r="D1213" s="307"/>
      <c r="E1213" s="307"/>
      <c r="F1213" s="308"/>
      <c r="G1213" s="209"/>
    </row>
    <row r="1214" spans="1:7" s="286" customFormat="1">
      <c r="A1214" s="304"/>
      <c r="B1214" s="305"/>
      <c r="C1214" s="306"/>
      <c r="D1214" s="307"/>
      <c r="E1214" s="307"/>
      <c r="F1214" s="308"/>
      <c r="G1214" s="209"/>
    </row>
    <row r="1215" spans="1:7" s="286" customFormat="1">
      <c r="A1215" s="304"/>
      <c r="B1215" s="305"/>
      <c r="C1215" s="306"/>
      <c r="D1215" s="307"/>
      <c r="E1215" s="307"/>
      <c r="F1215" s="308"/>
      <c r="G1215" s="209"/>
    </row>
    <row r="1216" spans="1:7" s="286" customFormat="1">
      <c r="A1216" s="304"/>
      <c r="B1216" s="305"/>
      <c r="C1216" s="306"/>
      <c r="D1216" s="307"/>
      <c r="E1216" s="307"/>
      <c r="F1216" s="308"/>
      <c r="G1216" s="209"/>
    </row>
    <row r="1217" spans="1:7" s="286" customFormat="1">
      <c r="A1217" s="311"/>
      <c r="B1217" s="312"/>
      <c r="C1217" s="312"/>
      <c r="D1217" s="313"/>
      <c r="E1217" s="313"/>
      <c r="F1217" s="311"/>
      <c r="G1217" s="210"/>
    </row>
    <row r="1218" spans="1:7" s="286" customFormat="1">
      <c r="A1218" s="314"/>
      <c r="B1218" s="306"/>
      <c r="C1218" s="306"/>
      <c r="D1218" s="315"/>
      <c r="E1218" s="316" t="s">
        <v>642</v>
      </c>
      <c r="F1218" s="314"/>
      <c r="G1218" s="211">
        <f>SUM(G1161:G1215)</f>
        <v>0</v>
      </c>
    </row>
    <row r="1219" spans="1:7" s="286" customFormat="1">
      <c r="A1219" s="304"/>
      <c r="B1219" s="305"/>
      <c r="C1219" s="306"/>
      <c r="D1219" s="307"/>
      <c r="E1219" s="307"/>
      <c r="F1219" s="308"/>
      <c r="G1219" s="209"/>
    </row>
    <row r="1220" spans="1:7" s="286" customFormat="1">
      <c r="A1220" s="304"/>
      <c r="B1220" s="291" t="s">
        <v>1600</v>
      </c>
      <c r="C1220" s="292"/>
      <c r="D1220" s="307"/>
      <c r="E1220" s="307"/>
      <c r="F1220" s="308"/>
      <c r="G1220" s="207" t="s">
        <v>479</v>
      </c>
    </row>
    <row r="1221" spans="1:7" s="286" customFormat="1">
      <c r="A1221" s="304"/>
      <c r="B1221" s="305"/>
      <c r="C1221" s="306"/>
      <c r="D1221" s="307"/>
      <c r="E1221" s="350" t="s">
        <v>1601</v>
      </c>
      <c r="F1221" s="308"/>
      <c r="G1221" s="209"/>
    </row>
    <row r="1222" spans="1:7" s="286" customFormat="1">
      <c r="A1222" s="304"/>
      <c r="B1222" s="305"/>
      <c r="C1222" s="306"/>
      <c r="D1222" s="307"/>
      <c r="E1222" s="307"/>
      <c r="F1222" s="308"/>
      <c r="G1222" s="209"/>
    </row>
    <row r="1223" spans="1:7" s="286" customFormat="1">
      <c r="A1223" s="304"/>
      <c r="B1223" s="305"/>
      <c r="C1223" s="306"/>
      <c r="D1223" s="307"/>
      <c r="E1223" s="307"/>
      <c r="F1223" s="308"/>
      <c r="G1223" s="209"/>
    </row>
    <row r="1224" spans="1:7" s="286" customFormat="1">
      <c r="A1224" s="304"/>
      <c r="B1224" s="305"/>
      <c r="C1224" s="306"/>
      <c r="D1224" s="307"/>
      <c r="E1224" s="350" t="s">
        <v>1602</v>
      </c>
      <c r="F1224" s="351">
        <v>1</v>
      </c>
      <c r="G1224" s="209">
        <f>G59</f>
        <v>0</v>
      </c>
    </row>
    <row r="1225" spans="1:7" s="286" customFormat="1">
      <c r="A1225" s="304"/>
      <c r="B1225" s="305"/>
      <c r="C1225" s="306"/>
      <c r="D1225" s="307"/>
      <c r="E1225" s="350"/>
      <c r="F1225" s="308"/>
      <c r="G1225" s="209"/>
    </row>
    <row r="1226" spans="1:7" s="286" customFormat="1">
      <c r="A1226" s="304"/>
      <c r="B1226" s="305"/>
      <c r="C1226" s="306"/>
      <c r="D1226" s="307"/>
      <c r="E1226" s="350" t="s">
        <v>1602</v>
      </c>
      <c r="F1226" s="351">
        <f>F1224+1</f>
        <v>2</v>
      </c>
      <c r="G1226" s="209">
        <f>G116</f>
        <v>0</v>
      </c>
    </row>
    <row r="1227" spans="1:7" s="286" customFormat="1">
      <c r="A1227" s="304"/>
      <c r="B1227" s="305"/>
      <c r="C1227" s="306"/>
      <c r="D1227" s="307"/>
      <c r="E1227" s="350"/>
      <c r="F1227" s="308"/>
      <c r="G1227" s="209"/>
    </row>
    <row r="1228" spans="1:7" s="286" customFormat="1">
      <c r="A1228" s="304"/>
      <c r="B1228" s="305"/>
      <c r="C1228" s="306"/>
      <c r="D1228" s="307"/>
      <c r="E1228" s="350" t="s">
        <v>1602</v>
      </c>
      <c r="F1228" s="351">
        <f>F1226+1</f>
        <v>3</v>
      </c>
      <c r="G1228" s="209">
        <f>G174</f>
        <v>0</v>
      </c>
    </row>
    <row r="1229" spans="1:7" s="286" customFormat="1">
      <c r="A1229" s="304"/>
      <c r="B1229" s="305"/>
      <c r="C1229" s="306"/>
      <c r="D1229" s="307"/>
      <c r="E1229" s="350"/>
      <c r="F1229" s="308"/>
      <c r="G1229" s="209"/>
    </row>
    <row r="1230" spans="1:7" s="286" customFormat="1">
      <c r="A1230" s="304"/>
      <c r="B1230" s="305"/>
      <c r="C1230" s="306"/>
      <c r="D1230" s="307"/>
      <c r="E1230" s="350" t="s">
        <v>1602</v>
      </c>
      <c r="F1230" s="351">
        <f>F1228+1</f>
        <v>4</v>
      </c>
      <c r="G1230" s="209">
        <f>G232</f>
        <v>0</v>
      </c>
    </row>
    <row r="1231" spans="1:7" s="286" customFormat="1">
      <c r="A1231" s="304"/>
      <c r="B1231" s="305"/>
      <c r="C1231" s="306"/>
      <c r="D1231" s="307"/>
      <c r="E1231" s="350"/>
      <c r="F1231" s="308"/>
      <c r="G1231" s="209"/>
    </row>
    <row r="1232" spans="1:7" s="286" customFormat="1">
      <c r="A1232" s="304"/>
      <c r="B1232" s="305"/>
      <c r="C1232" s="306"/>
      <c r="D1232" s="307"/>
      <c r="E1232" s="350" t="s">
        <v>1602</v>
      </c>
      <c r="F1232" s="351">
        <f>F1230+1</f>
        <v>5</v>
      </c>
      <c r="G1232" s="209">
        <f>G290</f>
        <v>0</v>
      </c>
    </row>
    <row r="1233" spans="1:7" s="286" customFormat="1">
      <c r="A1233" s="304"/>
      <c r="B1233" s="305"/>
      <c r="C1233" s="306"/>
      <c r="D1233" s="307"/>
      <c r="E1233" s="350"/>
      <c r="F1233" s="308"/>
      <c r="G1233" s="209"/>
    </row>
    <row r="1234" spans="1:7" s="286" customFormat="1">
      <c r="A1234" s="304"/>
      <c r="B1234" s="305"/>
      <c r="C1234" s="306"/>
      <c r="D1234" s="307"/>
      <c r="E1234" s="350" t="s">
        <v>1602</v>
      </c>
      <c r="F1234" s="351">
        <f>F1232+1</f>
        <v>6</v>
      </c>
      <c r="G1234" s="209">
        <f>G348</f>
        <v>0</v>
      </c>
    </row>
    <row r="1235" spans="1:7" s="286" customFormat="1">
      <c r="A1235" s="304"/>
      <c r="B1235" s="305"/>
      <c r="C1235" s="306"/>
      <c r="D1235" s="307"/>
      <c r="E1235" s="350"/>
      <c r="F1235" s="308"/>
      <c r="G1235" s="209"/>
    </row>
    <row r="1236" spans="1:7" s="286" customFormat="1">
      <c r="A1236" s="304"/>
      <c r="B1236" s="305"/>
      <c r="C1236" s="306"/>
      <c r="D1236" s="307"/>
      <c r="E1236" s="350" t="s">
        <v>1602</v>
      </c>
      <c r="F1236" s="351">
        <f>F1234+1</f>
        <v>7</v>
      </c>
      <c r="G1236" s="209">
        <f>G406</f>
        <v>0</v>
      </c>
    </row>
    <row r="1237" spans="1:7" s="286" customFormat="1">
      <c r="A1237" s="304"/>
      <c r="B1237" s="305"/>
      <c r="C1237" s="306"/>
      <c r="D1237" s="307"/>
      <c r="E1237" s="350"/>
      <c r="F1237" s="308"/>
      <c r="G1237" s="209"/>
    </row>
    <row r="1238" spans="1:7" s="286" customFormat="1">
      <c r="A1238" s="304"/>
      <c r="B1238" s="305"/>
      <c r="C1238" s="306"/>
      <c r="D1238" s="307"/>
      <c r="E1238" s="350" t="s">
        <v>1602</v>
      </c>
      <c r="F1238" s="351">
        <f>F1236+1</f>
        <v>8</v>
      </c>
      <c r="G1238" s="209">
        <f>G464</f>
        <v>0</v>
      </c>
    </row>
    <row r="1239" spans="1:7" s="286" customFormat="1">
      <c r="A1239" s="304"/>
      <c r="B1239" s="305"/>
      <c r="C1239" s="306"/>
      <c r="D1239" s="307"/>
      <c r="E1239" s="350"/>
      <c r="F1239" s="308"/>
      <c r="G1239" s="209"/>
    </row>
    <row r="1240" spans="1:7" s="286" customFormat="1">
      <c r="A1240" s="304"/>
      <c r="B1240" s="305"/>
      <c r="C1240" s="306"/>
      <c r="D1240" s="307"/>
      <c r="E1240" s="350" t="s">
        <v>1602</v>
      </c>
      <c r="F1240" s="351">
        <f>F1238+1</f>
        <v>9</v>
      </c>
      <c r="G1240" s="209">
        <f>G522</f>
        <v>0</v>
      </c>
    </row>
    <row r="1241" spans="1:7" s="286" customFormat="1">
      <c r="A1241" s="304"/>
      <c r="B1241" s="305"/>
      <c r="C1241" s="306"/>
      <c r="D1241" s="307"/>
      <c r="E1241" s="350"/>
      <c r="F1241" s="308"/>
      <c r="G1241" s="209"/>
    </row>
    <row r="1242" spans="1:7" s="286" customFormat="1">
      <c r="A1242" s="304"/>
      <c r="B1242" s="305"/>
      <c r="C1242" s="306"/>
      <c r="D1242" s="307"/>
      <c r="E1242" s="350" t="s">
        <v>1602</v>
      </c>
      <c r="F1242" s="351">
        <f>F1240+1</f>
        <v>10</v>
      </c>
      <c r="G1242" s="209">
        <f>G580</f>
        <v>0</v>
      </c>
    </row>
    <row r="1243" spans="1:7" s="286" customFormat="1">
      <c r="A1243" s="304"/>
      <c r="B1243" s="305"/>
      <c r="C1243" s="306"/>
      <c r="D1243" s="307"/>
      <c r="E1243" s="350"/>
      <c r="F1243" s="308"/>
      <c r="G1243" s="209"/>
    </row>
    <row r="1244" spans="1:7" s="286" customFormat="1">
      <c r="A1244" s="304"/>
      <c r="B1244" s="305"/>
      <c r="C1244" s="306"/>
      <c r="D1244" s="307"/>
      <c r="E1244" s="350" t="s">
        <v>1602</v>
      </c>
      <c r="F1244" s="351">
        <f>F1242+1</f>
        <v>11</v>
      </c>
      <c r="G1244" s="209">
        <f>G638</f>
        <v>0</v>
      </c>
    </row>
    <row r="1245" spans="1:7" s="286" customFormat="1">
      <c r="A1245" s="304"/>
      <c r="B1245" s="305"/>
      <c r="C1245" s="306"/>
      <c r="D1245" s="307"/>
      <c r="E1245" s="350"/>
      <c r="F1245" s="308"/>
      <c r="G1245" s="209"/>
    </row>
    <row r="1246" spans="1:7" s="286" customFormat="1">
      <c r="A1246" s="304"/>
      <c r="B1246" s="305"/>
      <c r="C1246" s="306"/>
      <c r="D1246" s="307"/>
      <c r="E1246" s="350" t="s">
        <v>1602</v>
      </c>
      <c r="F1246" s="351">
        <f>F1244+1</f>
        <v>12</v>
      </c>
      <c r="G1246" s="209">
        <f>G696</f>
        <v>0</v>
      </c>
    </row>
    <row r="1247" spans="1:7" s="286" customFormat="1">
      <c r="A1247" s="304"/>
      <c r="B1247" s="305"/>
      <c r="C1247" s="306"/>
      <c r="D1247" s="307"/>
      <c r="E1247" s="350"/>
      <c r="F1247" s="308"/>
      <c r="G1247" s="209"/>
    </row>
    <row r="1248" spans="1:7" s="286" customFormat="1">
      <c r="A1248" s="304"/>
      <c r="B1248" s="305"/>
      <c r="C1248" s="306"/>
      <c r="D1248" s="307"/>
      <c r="E1248" s="350" t="s">
        <v>1602</v>
      </c>
      <c r="F1248" s="351">
        <f>F1246+1</f>
        <v>13</v>
      </c>
      <c r="G1248" s="209">
        <f>G754</f>
        <v>0</v>
      </c>
    </row>
    <row r="1249" spans="1:7" s="286" customFormat="1">
      <c r="A1249" s="304"/>
      <c r="B1249" s="305"/>
      <c r="C1249" s="306"/>
      <c r="D1249" s="307"/>
      <c r="E1249" s="350"/>
      <c r="F1249" s="308"/>
      <c r="G1249" s="209"/>
    </row>
    <row r="1250" spans="1:7" s="286" customFormat="1">
      <c r="A1250" s="304"/>
      <c r="B1250" s="305"/>
      <c r="C1250" s="306"/>
      <c r="D1250" s="307"/>
      <c r="E1250" s="350" t="s">
        <v>1602</v>
      </c>
      <c r="F1250" s="351">
        <f>F1248+1</f>
        <v>14</v>
      </c>
      <c r="G1250" s="209">
        <f>G812</f>
        <v>0</v>
      </c>
    </row>
    <row r="1251" spans="1:7" s="286" customFormat="1">
      <c r="A1251" s="304"/>
      <c r="B1251" s="305"/>
      <c r="C1251" s="306"/>
      <c r="D1251" s="307"/>
      <c r="E1251" s="350"/>
      <c r="F1251" s="308"/>
      <c r="G1251" s="209"/>
    </row>
    <row r="1252" spans="1:7" s="286" customFormat="1">
      <c r="A1252" s="304"/>
      <c r="B1252" s="305"/>
      <c r="C1252" s="306"/>
      <c r="D1252" s="307"/>
      <c r="E1252" s="350" t="s">
        <v>1602</v>
      </c>
      <c r="F1252" s="351">
        <f>F1250+1</f>
        <v>15</v>
      </c>
      <c r="G1252" s="209">
        <f>G870</f>
        <v>0</v>
      </c>
    </row>
    <row r="1253" spans="1:7" s="286" customFormat="1">
      <c r="A1253" s="304"/>
      <c r="B1253" s="305"/>
      <c r="C1253" s="306"/>
      <c r="D1253" s="307"/>
      <c r="E1253" s="307"/>
      <c r="F1253" s="308"/>
      <c r="G1253" s="209"/>
    </row>
    <row r="1254" spans="1:7" s="286" customFormat="1">
      <c r="A1254" s="304"/>
      <c r="B1254" s="305"/>
      <c r="C1254" s="306"/>
      <c r="D1254" s="307"/>
      <c r="E1254" s="350" t="s">
        <v>1602</v>
      </c>
      <c r="F1254" s="351">
        <f>F1252+1</f>
        <v>16</v>
      </c>
      <c r="G1254" s="209">
        <f>G928</f>
        <v>0</v>
      </c>
    </row>
    <row r="1255" spans="1:7" s="286" customFormat="1">
      <c r="A1255" s="304"/>
      <c r="B1255" s="305"/>
      <c r="C1255" s="306"/>
      <c r="D1255" s="307"/>
      <c r="E1255" s="307"/>
      <c r="F1255" s="308"/>
      <c r="G1255" s="209"/>
    </row>
    <row r="1256" spans="1:7" s="286" customFormat="1">
      <c r="A1256" s="304"/>
      <c r="B1256" s="305"/>
      <c r="C1256" s="306"/>
      <c r="D1256" s="307"/>
      <c r="E1256" s="350" t="s">
        <v>1602</v>
      </c>
      <c r="F1256" s="351">
        <f>F1254+1</f>
        <v>17</v>
      </c>
      <c r="G1256" s="209">
        <f>G986</f>
        <v>0</v>
      </c>
    </row>
    <row r="1257" spans="1:7" s="286" customFormat="1">
      <c r="A1257" s="304"/>
      <c r="B1257" s="305"/>
      <c r="C1257" s="306"/>
      <c r="D1257" s="307"/>
      <c r="E1257" s="307"/>
      <c r="F1257" s="308"/>
      <c r="G1257" s="209"/>
    </row>
    <row r="1258" spans="1:7" s="286" customFormat="1">
      <c r="A1258" s="304"/>
      <c r="B1258" s="305"/>
      <c r="C1258" s="306"/>
      <c r="D1258" s="307"/>
      <c r="E1258" s="350" t="s">
        <v>1602</v>
      </c>
      <c r="F1258" s="351">
        <f>F1256+1</f>
        <v>18</v>
      </c>
      <c r="G1258" s="209">
        <f>G1044</f>
        <v>0</v>
      </c>
    </row>
    <row r="1259" spans="1:7" s="286" customFormat="1">
      <c r="A1259" s="304"/>
      <c r="B1259" s="305"/>
      <c r="C1259" s="306"/>
      <c r="D1259" s="307"/>
      <c r="E1259" s="307"/>
      <c r="F1259" s="308"/>
      <c r="G1259" s="209"/>
    </row>
    <row r="1260" spans="1:7" s="286" customFormat="1">
      <c r="A1260" s="304"/>
      <c r="B1260" s="305"/>
      <c r="C1260" s="306"/>
      <c r="D1260" s="307"/>
      <c r="E1260" s="350" t="s">
        <v>1602</v>
      </c>
      <c r="F1260" s="351">
        <f>F1258+1</f>
        <v>19</v>
      </c>
      <c r="G1260" s="209">
        <f>G1102</f>
        <v>0</v>
      </c>
    </row>
    <row r="1261" spans="1:7" s="286" customFormat="1">
      <c r="A1261" s="304"/>
      <c r="B1261" s="305"/>
      <c r="C1261" s="306"/>
      <c r="D1261" s="307"/>
      <c r="E1261" s="307"/>
      <c r="F1261" s="308"/>
      <c r="G1261" s="209"/>
    </row>
    <row r="1262" spans="1:7" s="286" customFormat="1">
      <c r="A1262" s="304"/>
      <c r="B1262" s="305"/>
      <c r="C1262" s="306"/>
      <c r="D1262" s="307"/>
      <c r="E1262" s="350" t="s">
        <v>1602</v>
      </c>
      <c r="F1262" s="351">
        <f>F1260+1</f>
        <v>20</v>
      </c>
      <c r="G1262" s="209">
        <f>G1160</f>
        <v>0</v>
      </c>
    </row>
    <row r="1263" spans="1:7" s="286" customFormat="1">
      <c r="A1263" s="304"/>
      <c r="B1263" s="305"/>
      <c r="C1263" s="306"/>
      <c r="D1263" s="307"/>
      <c r="E1263" s="307"/>
      <c r="F1263" s="308"/>
      <c r="G1263" s="209"/>
    </row>
    <row r="1264" spans="1:7" s="286" customFormat="1">
      <c r="A1264" s="304"/>
      <c r="B1264" s="305"/>
      <c r="C1264" s="306"/>
      <c r="D1264" s="307"/>
      <c r="E1264" s="350" t="s">
        <v>1602</v>
      </c>
      <c r="F1264" s="351">
        <f>F1262+1</f>
        <v>21</v>
      </c>
      <c r="G1264" s="209">
        <f>G1218</f>
        <v>0</v>
      </c>
    </row>
    <row r="1265" spans="1:7" s="286" customFormat="1">
      <c r="A1265" s="304"/>
      <c r="B1265" s="305"/>
      <c r="C1265" s="306"/>
      <c r="D1265" s="307"/>
      <c r="E1265" s="307"/>
      <c r="F1265" s="308"/>
      <c r="G1265" s="209"/>
    </row>
    <row r="1266" spans="1:7" s="286" customFormat="1">
      <c r="A1266" s="304"/>
      <c r="B1266" s="305"/>
      <c r="C1266" s="306"/>
      <c r="D1266" s="307"/>
      <c r="E1266" s="307"/>
      <c r="F1266" s="308"/>
      <c r="G1266" s="209"/>
    </row>
    <row r="1267" spans="1:7" s="286" customFormat="1">
      <c r="A1267" s="304"/>
      <c r="B1267" s="305"/>
      <c r="C1267" s="306"/>
      <c r="D1267" s="307"/>
      <c r="E1267" s="307"/>
      <c r="F1267" s="308"/>
      <c r="G1267" s="209"/>
    </row>
    <row r="1268" spans="1:7" s="286" customFormat="1">
      <c r="A1268" s="304"/>
      <c r="B1268" s="305"/>
      <c r="C1268" s="306"/>
      <c r="D1268" s="307"/>
      <c r="E1268" s="307"/>
      <c r="F1268" s="308"/>
      <c r="G1268" s="209"/>
    </row>
    <row r="1269" spans="1:7" s="286" customFormat="1">
      <c r="A1269" s="304"/>
      <c r="B1269" s="305"/>
      <c r="C1269" s="306"/>
      <c r="D1269" s="307"/>
      <c r="E1269" s="307"/>
      <c r="F1269" s="308"/>
      <c r="G1269" s="209"/>
    </row>
    <row r="1270" spans="1:7" s="286" customFormat="1">
      <c r="A1270" s="304"/>
      <c r="B1270" s="305"/>
      <c r="C1270" s="306"/>
      <c r="D1270" s="307"/>
      <c r="E1270" s="307"/>
      <c r="F1270" s="308"/>
      <c r="G1270" s="209"/>
    </row>
    <row r="1271" spans="1:7" s="286" customFormat="1">
      <c r="A1271" s="304"/>
      <c r="B1271" s="305"/>
      <c r="C1271" s="306"/>
      <c r="D1271" s="307"/>
      <c r="E1271" s="307"/>
      <c r="F1271" s="308"/>
      <c r="G1271" s="209"/>
    </row>
    <row r="1272" spans="1:7" s="286" customFormat="1">
      <c r="A1272" s="304"/>
      <c r="B1272" s="305"/>
      <c r="C1272" s="306"/>
      <c r="D1272" s="307"/>
      <c r="E1272" s="307"/>
      <c r="F1272" s="308"/>
      <c r="G1272" s="209"/>
    </row>
    <row r="1273" spans="1:7" s="286" customFormat="1">
      <c r="A1273" s="304"/>
      <c r="B1273" s="305"/>
      <c r="C1273" s="306"/>
      <c r="D1273" s="307"/>
      <c r="E1273" s="307"/>
      <c r="F1273" s="308"/>
      <c r="G1273" s="209"/>
    </row>
    <row r="1274" spans="1:7">
      <c r="A1274" s="352"/>
      <c r="B1274" s="353"/>
      <c r="C1274" s="353"/>
      <c r="D1274" s="354"/>
      <c r="E1274" s="354"/>
      <c r="F1274" s="355"/>
      <c r="G1274" s="214"/>
    </row>
    <row r="1275" spans="1:7">
      <c r="A1275" s="293"/>
      <c r="B1275" s="292"/>
      <c r="E1275" s="296"/>
      <c r="F1275" s="294"/>
      <c r="G1275" s="215">
        <f>SUM(G1223:G1273)</f>
        <v>0</v>
      </c>
    </row>
    <row r="1276" spans="1:7">
      <c r="A1276" s="293"/>
      <c r="B1276" s="292"/>
      <c r="E1276" s="296"/>
      <c r="F1276" s="293"/>
      <c r="G1276" s="216"/>
    </row>
    <row r="1277" spans="1:7">
      <c r="A1277" s="293"/>
      <c r="B1277" s="292"/>
      <c r="E1277" s="296"/>
      <c r="F1277" s="293"/>
      <c r="G1277" s="216"/>
    </row>
    <row r="1278" spans="1:7">
      <c r="A1278" s="293"/>
      <c r="B1278" s="292"/>
      <c r="E1278" s="296"/>
      <c r="F1278" s="293"/>
      <c r="G1278" s="216"/>
    </row>
    <row r="1279" spans="1:7">
      <c r="A1279" s="293"/>
      <c r="B1279" s="292"/>
      <c r="E1279" s="296"/>
      <c r="F1279" s="293"/>
      <c r="G1279" s="216"/>
    </row>
    <row r="1280" spans="1:7">
      <c r="A1280" s="293"/>
      <c r="B1280" s="292"/>
      <c r="E1280" s="296"/>
      <c r="F1280" s="293"/>
      <c r="G1280" s="216"/>
    </row>
    <row r="1281" spans="1:7">
      <c r="A1281" s="293"/>
      <c r="B1281" s="292"/>
      <c r="E1281" s="296"/>
      <c r="F1281" s="293"/>
      <c r="G1281" s="216"/>
    </row>
    <row r="1282" spans="1:7">
      <c r="A1282" s="293"/>
      <c r="B1282" s="292"/>
      <c r="E1282" s="296"/>
      <c r="F1282" s="293"/>
      <c r="G1282" s="216"/>
    </row>
    <row r="1283" spans="1:7">
      <c r="A1283" s="293"/>
      <c r="B1283" s="292"/>
      <c r="E1283" s="296"/>
      <c r="F1283" s="293"/>
      <c r="G1283" s="216"/>
    </row>
    <row r="1284" spans="1:7">
      <c r="A1284" s="293"/>
      <c r="B1284" s="292"/>
      <c r="E1284" s="296"/>
      <c r="F1284" s="293"/>
      <c r="G1284" s="216"/>
    </row>
    <row r="1285" spans="1:7">
      <c r="A1285" s="293"/>
      <c r="B1285" s="292"/>
      <c r="E1285" s="296"/>
      <c r="F1285" s="293"/>
      <c r="G1285" s="216"/>
    </row>
    <row r="1286" spans="1:7">
      <c r="A1286" s="293"/>
      <c r="B1286" s="292"/>
      <c r="E1286" s="296"/>
      <c r="F1286" s="293"/>
      <c r="G1286" s="216"/>
    </row>
    <row r="1287" spans="1:7">
      <c r="A1287" s="293"/>
      <c r="B1287" s="292"/>
      <c r="E1287" s="296"/>
      <c r="F1287" s="293"/>
      <c r="G1287" s="216"/>
    </row>
    <row r="1288" spans="1:7">
      <c r="A1288" s="293"/>
      <c r="B1288" s="292"/>
      <c r="E1288" s="296"/>
      <c r="F1288" s="293"/>
      <c r="G1288" s="216"/>
    </row>
    <row r="1289" spans="1:7">
      <c r="A1289" s="293"/>
      <c r="B1289" s="292"/>
      <c r="E1289" s="296"/>
      <c r="F1289" s="293"/>
      <c r="G1289" s="216"/>
    </row>
    <row r="1290" spans="1:7">
      <c r="A1290" s="293"/>
      <c r="B1290" s="292"/>
      <c r="E1290" s="296"/>
      <c r="F1290" s="293"/>
      <c r="G1290" s="216"/>
    </row>
    <row r="1291" spans="1:7">
      <c r="A1291" s="293"/>
      <c r="B1291" s="292"/>
      <c r="E1291" s="296"/>
      <c r="F1291" s="293"/>
      <c r="G1291" s="216"/>
    </row>
    <row r="1292" spans="1:7">
      <c r="A1292" s="293"/>
      <c r="B1292" s="292"/>
      <c r="E1292" s="296"/>
      <c r="F1292" s="293"/>
      <c r="G1292" s="216"/>
    </row>
    <row r="1293" spans="1:7">
      <c r="A1293" s="293"/>
      <c r="B1293" s="292"/>
      <c r="E1293" s="296"/>
      <c r="F1293" s="293"/>
      <c r="G1293" s="216"/>
    </row>
    <row r="1294" spans="1:7">
      <c r="A1294" s="293"/>
      <c r="B1294" s="292"/>
      <c r="E1294" s="296"/>
      <c r="F1294" s="293"/>
      <c r="G1294" s="216"/>
    </row>
    <row r="1295" spans="1:7">
      <c r="A1295" s="293"/>
      <c r="B1295" s="292"/>
      <c r="E1295" s="296"/>
      <c r="F1295" s="293"/>
      <c r="G1295" s="216"/>
    </row>
    <row r="1296" spans="1:7">
      <c r="A1296" s="293"/>
      <c r="B1296" s="292"/>
      <c r="E1296" s="296"/>
      <c r="F1296" s="293"/>
      <c r="G1296" s="216"/>
    </row>
    <row r="1297" spans="1:7">
      <c r="A1297" s="293"/>
      <c r="B1297" s="292"/>
      <c r="E1297" s="296"/>
      <c r="F1297" s="293"/>
      <c r="G1297" s="216"/>
    </row>
    <row r="1298" spans="1:7">
      <c r="A1298" s="293"/>
      <c r="B1298" s="292"/>
      <c r="E1298" s="296"/>
      <c r="F1298" s="293"/>
      <c r="G1298" s="216"/>
    </row>
    <row r="1299" spans="1:7">
      <c r="A1299" s="293"/>
      <c r="B1299" s="292"/>
      <c r="E1299" s="296"/>
      <c r="F1299" s="293"/>
      <c r="G1299" s="216"/>
    </row>
    <row r="1300" spans="1:7">
      <c r="A1300" s="293"/>
      <c r="B1300" s="292"/>
      <c r="E1300" s="296"/>
      <c r="F1300" s="293"/>
      <c r="G1300" s="216"/>
    </row>
    <row r="1301" spans="1:7">
      <c r="A1301" s="293"/>
      <c r="B1301" s="292"/>
      <c r="E1301" s="296"/>
      <c r="F1301" s="293"/>
      <c r="G1301" s="216"/>
    </row>
    <row r="1302" spans="1:7">
      <c r="A1302" s="293"/>
      <c r="B1302" s="292"/>
      <c r="E1302" s="296"/>
      <c r="F1302" s="293"/>
      <c r="G1302" s="216"/>
    </row>
    <row r="1303" spans="1:7">
      <c r="A1303" s="293"/>
      <c r="B1303" s="292"/>
      <c r="E1303" s="296"/>
      <c r="F1303" s="293"/>
      <c r="G1303" s="216"/>
    </row>
    <row r="1304" spans="1:7">
      <c r="A1304" s="293"/>
      <c r="B1304" s="292"/>
      <c r="E1304" s="296"/>
      <c r="F1304" s="293"/>
      <c r="G1304" s="216"/>
    </row>
    <row r="1305" spans="1:7">
      <c r="A1305" s="293"/>
      <c r="B1305" s="292"/>
      <c r="E1305" s="296"/>
      <c r="F1305" s="293"/>
      <c r="G1305" s="216"/>
    </row>
    <row r="1306" spans="1:7">
      <c r="A1306" s="293"/>
      <c r="B1306" s="292"/>
      <c r="E1306" s="296"/>
      <c r="F1306" s="293"/>
      <c r="G1306" s="216"/>
    </row>
    <row r="1307" spans="1:7">
      <c r="A1307" s="293"/>
      <c r="B1307" s="292"/>
      <c r="E1307" s="296"/>
      <c r="F1307" s="293"/>
      <c r="G1307" s="216"/>
    </row>
    <row r="1308" spans="1:7">
      <c r="A1308" s="293"/>
      <c r="B1308" s="292"/>
      <c r="E1308" s="296"/>
      <c r="F1308" s="293"/>
      <c r="G1308" s="216"/>
    </row>
    <row r="1309" spans="1:7">
      <c r="A1309" s="293"/>
      <c r="B1309" s="292"/>
      <c r="E1309" s="296"/>
      <c r="F1309" s="293"/>
      <c r="G1309" s="216"/>
    </row>
    <row r="1310" spans="1:7">
      <c r="A1310" s="293"/>
      <c r="B1310" s="292"/>
      <c r="E1310" s="296"/>
      <c r="F1310" s="293"/>
      <c r="G1310" s="216"/>
    </row>
    <row r="1311" spans="1:7">
      <c r="A1311" s="293"/>
      <c r="B1311" s="292"/>
      <c r="E1311" s="296"/>
      <c r="F1311" s="293"/>
      <c r="G1311" s="216"/>
    </row>
    <row r="1312" spans="1:7">
      <c r="A1312" s="293"/>
      <c r="B1312" s="292"/>
      <c r="E1312" s="296"/>
      <c r="F1312" s="293"/>
      <c r="G1312" s="216"/>
    </row>
    <row r="1313" spans="1:7">
      <c r="A1313" s="293"/>
      <c r="B1313" s="292"/>
      <c r="E1313" s="296"/>
      <c r="F1313" s="293"/>
      <c r="G1313" s="216"/>
    </row>
    <row r="1314" spans="1:7">
      <c r="A1314" s="293"/>
      <c r="B1314" s="292"/>
      <c r="E1314" s="296"/>
      <c r="F1314" s="293"/>
      <c r="G1314" s="216"/>
    </row>
    <row r="1315" spans="1:7">
      <c r="A1315" s="293"/>
      <c r="B1315" s="292"/>
      <c r="E1315" s="296"/>
      <c r="F1315" s="293"/>
      <c r="G1315" s="216"/>
    </row>
    <row r="1316" spans="1:7">
      <c r="A1316" s="293"/>
      <c r="B1316" s="292"/>
      <c r="E1316" s="296"/>
      <c r="F1316" s="293"/>
      <c r="G1316" s="216"/>
    </row>
    <row r="1317" spans="1:7">
      <c r="A1317" s="293"/>
      <c r="B1317" s="292"/>
      <c r="E1317" s="296"/>
      <c r="F1317" s="293"/>
      <c r="G1317" s="216"/>
    </row>
    <row r="1318" spans="1:7">
      <c r="A1318" s="293"/>
      <c r="B1318" s="292"/>
      <c r="E1318" s="296"/>
      <c r="F1318" s="293"/>
      <c r="G1318" s="216"/>
    </row>
    <row r="1319" spans="1:7">
      <c r="A1319" s="293"/>
      <c r="B1319" s="292"/>
      <c r="E1319" s="296"/>
      <c r="F1319" s="293"/>
      <c r="G1319" s="216"/>
    </row>
    <row r="1320" spans="1:7">
      <c r="A1320" s="293"/>
      <c r="B1320" s="292"/>
      <c r="E1320" s="296"/>
      <c r="F1320" s="293"/>
      <c r="G1320" s="216"/>
    </row>
    <row r="1321" spans="1:7">
      <c r="A1321" s="293"/>
      <c r="B1321" s="292"/>
      <c r="E1321" s="296"/>
      <c r="F1321" s="293"/>
      <c r="G1321" s="216"/>
    </row>
    <row r="1322" spans="1:7">
      <c r="A1322" s="293"/>
      <c r="B1322" s="292"/>
      <c r="E1322" s="296"/>
      <c r="F1322" s="293"/>
      <c r="G1322" s="216"/>
    </row>
    <row r="1323" spans="1:7">
      <c r="A1323" s="293"/>
      <c r="B1323" s="292"/>
      <c r="E1323" s="296"/>
      <c r="F1323" s="293"/>
      <c r="G1323" s="216"/>
    </row>
    <row r="1324" spans="1:7">
      <c r="A1324" s="293"/>
      <c r="B1324" s="292"/>
      <c r="E1324" s="296"/>
      <c r="F1324" s="293"/>
      <c r="G1324" s="216"/>
    </row>
    <row r="1325" spans="1:7">
      <c r="A1325" s="293"/>
      <c r="B1325" s="292"/>
      <c r="E1325" s="296"/>
      <c r="F1325" s="293"/>
      <c r="G1325" s="216"/>
    </row>
    <row r="1326" spans="1:7">
      <c r="A1326" s="293"/>
      <c r="B1326" s="292"/>
      <c r="E1326" s="296"/>
      <c r="F1326" s="293"/>
      <c r="G1326" s="216"/>
    </row>
    <row r="1327" spans="1:7">
      <c r="A1327" s="293"/>
      <c r="B1327" s="292"/>
      <c r="E1327" s="296"/>
      <c r="F1327" s="293"/>
      <c r="G1327" s="216"/>
    </row>
    <row r="1328" spans="1:7">
      <c r="A1328" s="293"/>
      <c r="B1328" s="292"/>
      <c r="E1328" s="296"/>
      <c r="F1328" s="293"/>
      <c r="G1328" s="216"/>
    </row>
    <row r="1329" spans="1:7">
      <c r="A1329" s="293"/>
      <c r="B1329" s="292"/>
      <c r="E1329" s="296"/>
      <c r="F1329" s="293"/>
      <c r="G1329" s="216"/>
    </row>
    <row r="1330" spans="1:7">
      <c r="A1330" s="293"/>
      <c r="B1330" s="292"/>
      <c r="E1330" s="296"/>
      <c r="F1330" s="293"/>
      <c r="G1330" s="216"/>
    </row>
    <row r="1331" spans="1:7">
      <c r="A1331" s="293"/>
      <c r="B1331" s="292"/>
      <c r="E1331" s="296"/>
      <c r="F1331" s="293"/>
      <c r="G1331" s="216"/>
    </row>
    <row r="1332" spans="1:7">
      <c r="A1332" s="293"/>
      <c r="B1332" s="292"/>
      <c r="E1332" s="296"/>
      <c r="F1332" s="293"/>
      <c r="G1332" s="216"/>
    </row>
    <row r="1333" spans="1:7">
      <c r="A1333" s="293"/>
      <c r="B1333" s="292"/>
      <c r="E1333" s="296"/>
      <c r="F1333" s="293"/>
      <c r="G1333" s="216"/>
    </row>
    <row r="1334" spans="1:7">
      <c r="A1334" s="293"/>
      <c r="B1334" s="292"/>
      <c r="E1334" s="296"/>
      <c r="F1334" s="293"/>
      <c r="G1334" s="216"/>
    </row>
    <row r="1335" spans="1:7">
      <c r="A1335" s="293"/>
      <c r="B1335" s="292"/>
      <c r="E1335" s="296"/>
      <c r="F1335" s="293"/>
      <c r="G1335" s="216"/>
    </row>
    <row r="1336" spans="1:7">
      <c r="A1336" s="293"/>
      <c r="B1336" s="292"/>
      <c r="E1336" s="296"/>
      <c r="F1336" s="293"/>
      <c r="G1336" s="216"/>
    </row>
    <row r="1337" spans="1:7">
      <c r="A1337" s="293"/>
      <c r="B1337" s="292"/>
      <c r="E1337" s="296"/>
      <c r="F1337" s="293"/>
      <c r="G1337" s="216"/>
    </row>
    <row r="1338" spans="1:7">
      <c r="A1338" s="293"/>
      <c r="B1338" s="292"/>
      <c r="E1338" s="296"/>
      <c r="F1338" s="293"/>
      <c r="G1338" s="216"/>
    </row>
    <row r="1339" spans="1:7">
      <c r="A1339" s="293"/>
      <c r="B1339" s="292"/>
      <c r="E1339" s="296"/>
      <c r="F1339" s="293"/>
      <c r="G1339" s="216"/>
    </row>
    <row r="1340" spans="1:7">
      <c r="A1340" s="293"/>
      <c r="B1340" s="292"/>
      <c r="E1340" s="296"/>
      <c r="F1340" s="293"/>
      <c r="G1340" s="216"/>
    </row>
    <row r="1341" spans="1:7">
      <c r="A1341" s="293"/>
      <c r="B1341" s="292"/>
      <c r="E1341" s="296"/>
      <c r="F1341" s="293"/>
      <c r="G1341" s="216"/>
    </row>
    <row r="1342" spans="1:7">
      <c r="A1342" s="293"/>
      <c r="B1342" s="292"/>
      <c r="E1342" s="296"/>
      <c r="F1342" s="293"/>
      <c r="G1342" s="216"/>
    </row>
    <row r="1343" spans="1:7">
      <c r="A1343" s="293"/>
      <c r="B1343" s="292"/>
      <c r="E1343" s="296"/>
      <c r="F1343" s="293"/>
      <c r="G1343" s="216"/>
    </row>
    <row r="1344" spans="1:7">
      <c r="A1344" s="293"/>
      <c r="B1344" s="292"/>
      <c r="E1344" s="296"/>
      <c r="F1344" s="293"/>
      <c r="G1344" s="216"/>
    </row>
    <row r="1345" spans="1:7">
      <c r="A1345" s="293"/>
      <c r="B1345" s="292"/>
      <c r="E1345" s="296"/>
      <c r="F1345" s="293"/>
      <c r="G1345" s="216"/>
    </row>
    <row r="1346" spans="1:7">
      <c r="A1346" s="293"/>
      <c r="B1346" s="292"/>
      <c r="E1346" s="296"/>
      <c r="F1346" s="293"/>
      <c r="G1346" s="216"/>
    </row>
    <row r="1347" spans="1:7">
      <c r="A1347" s="293"/>
      <c r="B1347" s="292"/>
      <c r="E1347" s="296"/>
      <c r="F1347" s="293"/>
      <c r="G1347" s="216"/>
    </row>
    <row r="1348" spans="1:7">
      <c r="A1348" s="293"/>
      <c r="B1348" s="292"/>
      <c r="E1348" s="296"/>
      <c r="F1348" s="293"/>
      <c r="G1348" s="216"/>
    </row>
    <row r="1349" spans="1:7">
      <c r="A1349" s="293"/>
      <c r="B1349" s="292"/>
      <c r="E1349" s="296"/>
      <c r="F1349" s="293"/>
      <c r="G1349" s="216"/>
    </row>
    <row r="1350" spans="1:7">
      <c r="A1350" s="293"/>
      <c r="B1350" s="292"/>
      <c r="E1350" s="296"/>
      <c r="F1350" s="293"/>
      <c r="G1350" s="216"/>
    </row>
    <row r="1351" spans="1:7">
      <c r="A1351" s="293"/>
      <c r="B1351" s="292"/>
      <c r="E1351" s="296"/>
      <c r="F1351" s="293"/>
      <c r="G1351" s="216"/>
    </row>
    <row r="1352" spans="1:7">
      <c r="A1352" s="293"/>
      <c r="B1352" s="292"/>
      <c r="E1352" s="296"/>
      <c r="F1352" s="293"/>
      <c r="G1352" s="216"/>
    </row>
    <row r="1353" spans="1:7">
      <c r="A1353" s="293"/>
      <c r="B1353" s="292"/>
      <c r="E1353" s="296"/>
      <c r="F1353" s="293"/>
      <c r="G1353" s="216"/>
    </row>
    <row r="1354" spans="1:7">
      <c r="A1354" s="293"/>
      <c r="B1354" s="292"/>
      <c r="E1354" s="296"/>
      <c r="F1354" s="293"/>
      <c r="G1354" s="216"/>
    </row>
    <row r="1355" spans="1:7">
      <c r="A1355" s="293"/>
      <c r="B1355" s="292"/>
      <c r="E1355" s="296"/>
      <c r="F1355" s="293"/>
      <c r="G1355" s="216"/>
    </row>
    <row r="1356" spans="1:7">
      <c r="A1356" s="293"/>
      <c r="B1356" s="292"/>
      <c r="E1356" s="296"/>
      <c r="F1356" s="293"/>
      <c r="G1356" s="216"/>
    </row>
    <row r="1357" spans="1:7">
      <c r="A1357" s="293"/>
      <c r="B1357" s="292"/>
      <c r="E1357" s="296"/>
      <c r="F1357" s="293"/>
      <c r="G1357" s="216"/>
    </row>
    <row r="1358" spans="1:7">
      <c r="A1358" s="293"/>
      <c r="B1358" s="292"/>
      <c r="E1358" s="296"/>
      <c r="F1358" s="293"/>
      <c r="G1358" s="216"/>
    </row>
    <row r="1359" spans="1:7">
      <c r="A1359" s="293"/>
      <c r="B1359" s="292"/>
      <c r="E1359" s="296"/>
      <c r="F1359" s="293"/>
      <c r="G1359" s="216"/>
    </row>
    <row r="1360" spans="1:7">
      <c r="A1360" s="293"/>
      <c r="B1360" s="292"/>
      <c r="E1360" s="296"/>
      <c r="F1360" s="293"/>
      <c r="G1360" s="216"/>
    </row>
    <row r="1361" spans="1:7">
      <c r="A1361" s="293"/>
      <c r="B1361" s="292"/>
      <c r="E1361" s="296"/>
      <c r="F1361" s="293"/>
      <c r="G1361" s="216"/>
    </row>
    <row r="1362" spans="1:7">
      <c r="A1362" s="293"/>
      <c r="B1362" s="292"/>
      <c r="E1362" s="296"/>
      <c r="F1362" s="293"/>
      <c r="G1362" s="216"/>
    </row>
    <row r="1363" spans="1:7">
      <c r="A1363" s="293"/>
      <c r="B1363" s="292"/>
      <c r="E1363" s="296"/>
      <c r="F1363" s="293"/>
      <c r="G1363" s="216"/>
    </row>
    <row r="1364" spans="1:7">
      <c r="A1364" s="293"/>
      <c r="B1364" s="292"/>
      <c r="E1364" s="296"/>
      <c r="F1364" s="293"/>
      <c r="G1364" s="216"/>
    </row>
    <row r="1365" spans="1:7">
      <c r="A1365" s="293"/>
      <c r="B1365" s="292"/>
      <c r="E1365" s="296"/>
      <c r="F1365" s="293"/>
      <c r="G1365" s="216"/>
    </row>
    <row r="1366" spans="1:7">
      <c r="A1366" s="293"/>
      <c r="B1366" s="292"/>
      <c r="E1366" s="296"/>
      <c r="F1366" s="293"/>
      <c r="G1366" s="216"/>
    </row>
    <row r="1367" spans="1:7">
      <c r="A1367" s="293"/>
      <c r="B1367" s="292"/>
      <c r="E1367" s="296"/>
      <c r="F1367" s="293"/>
      <c r="G1367" s="216"/>
    </row>
    <row r="1368" spans="1:7">
      <c r="A1368" s="293"/>
      <c r="B1368" s="292"/>
      <c r="E1368" s="296"/>
      <c r="F1368" s="293"/>
      <c r="G1368" s="216"/>
    </row>
    <row r="1369" spans="1:7">
      <c r="A1369" s="293"/>
      <c r="B1369" s="292"/>
      <c r="E1369" s="296"/>
      <c r="F1369" s="293"/>
      <c r="G1369" s="216"/>
    </row>
    <row r="1370" spans="1:7">
      <c r="A1370" s="293"/>
      <c r="B1370" s="292"/>
      <c r="E1370" s="296"/>
      <c r="F1370" s="293"/>
      <c r="G1370" s="216"/>
    </row>
    <row r="1371" spans="1:7">
      <c r="A1371" s="293"/>
      <c r="B1371" s="292"/>
      <c r="E1371" s="296"/>
      <c r="F1371" s="293"/>
      <c r="G1371" s="216"/>
    </row>
    <row r="1372" spans="1:7">
      <c r="A1372" s="293"/>
      <c r="B1372" s="292"/>
      <c r="E1372" s="296"/>
      <c r="F1372" s="293"/>
      <c r="G1372" s="216"/>
    </row>
    <row r="1373" spans="1:7">
      <c r="A1373" s="293"/>
      <c r="B1373" s="292"/>
      <c r="E1373" s="296"/>
      <c r="F1373" s="293"/>
      <c r="G1373" s="216"/>
    </row>
    <row r="1374" spans="1:7">
      <c r="A1374" s="293"/>
      <c r="B1374" s="292"/>
      <c r="E1374" s="296"/>
      <c r="F1374" s="293"/>
      <c r="G1374" s="216"/>
    </row>
    <row r="1375" spans="1:7">
      <c r="A1375" s="293"/>
      <c r="B1375" s="292"/>
      <c r="E1375" s="296"/>
      <c r="F1375" s="293"/>
      <c r="G1375" s="216"/>
    </row>
    <row r="1376" spans="1:7">
      <c r="A1376" s="293"/>
      <c r="B1376" s="292"/>
      <c r="E1376" s="296"/>
      <c r="F1376" s="293"/>
      <c r="G1376" s="216"/>
    </row>
    <row r="1377" spans="1:7">
      <c r="A1377" s="293"/>
      <c r="B1377" s="292"/>
      <c r="E1377" s="296"/>
      <c r="F1377" s="293"/>
      <c r="G1377" s="216"/>
    </row>
    <row r="1378" spans="1:7">
      <c r="A1378" s="293"/>
      <c r="B1378" s="292"/>
      <c r="E1378" s="296"/>
      <c r="F1378" s="293"/>
      <c r="G1378" s="216"/>
    </row>
    <row r="1379" spans="1:7">
      <c r="A1379" s="293"/>
      <c r="B1379" s="292"/>
      <c r="E1379" s="296"/>
      <c r="F1379" s="293"/>
      <c r="G1379" s="216"/>
    </row>
    <row r="1380" spans="1:7">
      <c r="A1380" s="293"/>
      <c r="B1380" s="292"/>
      <c r="E1380" s="296"/>
      <c r="F1380" s="293"/>
      <c r="G1380" s="216"/>
    </row>
    <row r="1381" spans="1:7">
      <c r="A1381" s="293"/>
      <c r="B1381" s="292"/>
      <c r="E1381" s="296"/>
      <c r="F1381" s="293"/>
      <c r="G1381" s="216"/>
    </row>
    <row r="1382" spans="1:7">
      <c r="A1382" s="293"/>
      <c r="B1382" s="292"/>
      <c r="E1382" s="296"/>
      <c r="F1382" s="293"/>
      <c r="G1382" s="216"/>
    </row>
    <row r="1383" spans="1:7">
      <c r="A1383" s="293"/>
      <c r="B1383" s="292"/>
      <c r="E1383" s="296"/>
      <c r="F1383" s="293"/>
      <c r="G1383" s="216"/>
    </row>
    <row r="1384" spans="1:7">
      <c r="A1384" s="293"/>
      <c r="B1384" s="292"/>
      <c r="E1384" s="296"/>
      <c r="F1384" s="293"/>
      <c r="G1384" s="216"/>
    </row>
    <row r="1385" spans="1:7">
      <c r="A1385" s="293"/>
      <c r="B1385" s="292"/>
      <c r="E1385" s="296"/>
      <c r="F1385" s="293"/>
      <c r="G1385" s="216"/>
    </row>
    <row r="1386" spans="1:7">
      <c r="A1386" s="293"/>
      <c r="B1386" s="292"/>
      <c r="E1386" s="296"/>
      <c r="F1386" s="293"/>
      <c r="G1386" s="216"/>
    </row>
    <row r="1387" spans="1:7">
      <c r="A1387" s="293"/>
      <c r="B1387" s="292"/>
      <c r="E1387" s="296"/>
      <c r="F1387" s="293"/>
      <c r="G1387" s="216"/>
    </row>
    <row r="1388" spans="1:7">
      <c r="A1388" s="293"/>
      <c r="B1388" s="292"/>
      <c r="E1388" s="296"/>
      <c r="F1388" s="293"/>
      <c r="G1388" s="216"/>
    </row>
    <row r="1389" spans="1:7">
      <c r="A1389" s="293"/>
      <c r="B1389" s="292"/>
      <c r="E1389" s="296"/>
      <c r="F1389" s="293"/>
      <c r="G1389" s="216"/>
    </row>
    <row r="1390" spans="1:7">
      <c r="A1390" s="293"/>
      <c r="B1390" s="292"/>
      <c r="E1390" s="296"/>
      <c r="F1390" s="293"/>
      <c r="G1390" s="216"/>
    </row>
    <row r="1391" spans="1:7">
      <c r="A1391" s="293"/>
      <c r="B1391" s="292"/>
      <c r="E1391" s="296"/>
      <c r="F1391" s="293"/>
      <c r="G1391" s="216"/>
    </row>
    <row r="1392" spans="1:7">
      <c r="A1392" s="293"/>
      <c r="B1392" s="292"/>
      <c r="E1392" s="296"/>
      <c r="F1392" s="293"/>
      <c r="G1392" s="216"/>
    </row>
    <row r="1393" spans="1:7">
      <c r="A1393" s="293"/>
      <c r="B1393" s="292"/>
      <c r="E1393" s="296"/>
      <c r="F1393" s="293"/>
      <c r="G1393" s="216"/>
    </row>
    <row r="1394" spans="1:7">
      <c r="A1394" s="293"/>
      <c r="B1394" s="292"/>
      <c r="E1394" s="296"/>
      <c r="F1394" s="293"/>
      <c r="G1394" s="216"/>
    </row>
    <row r="1395" spans="1:7">
      <c r="A1395" s="293"/>
      <c r="B1395" s="292"/>
      <c r="E1395" s="296"/>
      <c r="F1395" s="293"/>
      <c r="G1395" s="216"/>
    </row>
    <row r="1396" spans="1:7">
      <c r="A1396" s="293"/>
      <c r="B1396" s="292"/>
      <c r="E1396" s="296"/>
      <c r="F1396" s="293"/>
      <c r="G1396" s="216"/>
    </row>
    <row r="1397" spans="1:7">
      <c r="A1397" s="293"/>
      <c r="B1397" s="292"/>
      <c r="E1397" s="296"/>
      <c r="F1397" s="293"/>
      <c r="G1397" s="216"/>
    </row>
    <row r="1398" spans="1:7">
      <c r="A1398" s="293"/>
      <c r="B1398" s="292"/>
      <c r="E1398" s="296"/>
      <c r="F1398" s="293"/>
      <c r="G1398" s="216"/>
    </row>
    <row r="1399" spans="1:7">
      <c r="A1399" s="293"/>
      <c r="B1399" s="292"/>
      <c r="E1399" s="296"/>
      <c r="F1399" s="293"/>
      <c r="G1399" s="216"/>
    </row>
    <row r="1400" spans="1:7">
      <c r="A1400" s="293"/>
      <c r="B1400" s="292"/>
      <c r="E1400" s="296"/>
      <c r="F1400" s="293"/>
      <c r="G1400" s="216"/>
    </row>
    <row r="1401" spans="1:7">
      <c r="A1401" s="293"/>
      <c r="B1401" s="292"/>
      <c r="E1401" s="296"/>
      <c r="F1401" s="293"/>
      <c r="G1401" s="216"/>
    </row>
    <row r="1402" spans="1:7">
      <c r="A1402" s="293"/>
      <c r="B1402" s="292"/>
      <c r="E1402" s="296"/>
      <c r="F1402" s="293"/>
      <c r="G1402" s="216"/>
    </row>
    <row r="1403" spans="1:7">
      <c r="A1403" s="293"/>
      <c r="B1403" s="292"/>
      <c r="E1403" s="296"/>
      <c r="F1403" s="293"/>
      <c r="G1403" s="216"/>
    </row>
    <row r="1404" spans="1:7">
      <c r="A1404" s="293"/>
      <c r="B1404" s="292"/>
      <c r="E1404" s="296"/>
      <c r="F1404" s="293"/>
      <c r="G1404" s="216"/>
    </row>
    <row r="1405" spans="1:7">
      <c r="A1405" s="293"/>
      <c r="B1405" s="292"/>
      <c r="E1405" s="296"/>
      <c r="F1405" s="293"/>
      <c r="G1405" s="216"/>
    </row>
    <row r="1406" spans="1:7">
      <c r="A1406" s="293"/>
      <c r="B1406" s="292"/>
      <c r="E1406" s="296"/>
      <c r="F1406" s="293"/>
      <c r="G1406" s="216"/>
    </row>
    <row r="1407" spans="1:7">
      <c r="A1407" s="293"/>
      <c r="B1407" s="292"/>
      <c r="E1407" s="296"/>
      <c r="F1407" s="293"/>
      <c r="G1407" s="216"/>
    </row>
    <row r="1408" spans="1:7">
      <c r="A1408" s="293"/>
      <c r="B1408" s="292"/>
      <c r="E1408" s="296"/>
      <c r="F1408" s="293"/>
      <c r="G1408" s="216"/>
    </row>
    <row r="1409" spans="1:7">
      <c r="A1409" s="293"/>
      <c r="B1409" s="292"/>
      <c r="E1409" s="296"/>
      <c r="F1409" s="293"/>
      <c r="G1409" s="216"/>
    </row>
    <row r="1410" spans="1:7">
      <c r="A1410" s="293"/>
      <c r="B1410" s="292"/>
      <c r="E1410" s="296"/>
      <c r="F1410" s="293"/>
      <c r="G1410" s="216"/>
    </row>
    <row r="1411" spans="1:7">
      <c r="A1411" s="293"/>
      <c r="B1411" s="292"/>
      <c r="E1411" s="296"/>
      <c r="F1411" s="293"/>
      <c r="G1411" s="216"/>
    </row>
    <row r="1412" spans="1:7">
      <c r="A1412" s="293"/>
      <c r="B1412" s="292"/>
      <c r="E1412" s="296"/>
      <c r="F1412" s="293"/>
      <c r="G1412" s="216"/>
    </row>
    <row r="1413" spans="1:7">
      <c r="A1413" s="293"/>
      <c r="B1413" s="292"/>
      <c r="E1413" s="296"/>
      <c r="F1413" s="293"/>
      <c r="G1413" s="216"/>
    </row>
    <row r="1414" spans="1:7">
      <c r="A1414" s="293"/>
      <c r="B1414" s="292"/>
      <c r="E1414" s="296"/>
      <c r="F1414" s="293"/>
      <c r="G1414" s="216"/>
    </row>
    <row r="1415" spans="1:7">
      <c r="A1415" s="293"/>
      <c r="B1415" s="292"/>
      <c r="E1415" s="296"/>
      <c r="F1415" s="293"/>
      <c r="G1415" s="216"/>
    </row>
    <row r="1416" spans="1:7">
      <c r="A1416" s="293"/>
      <c r="B1416" s="292"/>
      <c r="E1416" s="296"/>
      <c r="F1416" s="293"/>
      <c r="G1416" s="216"/>
    </row>
    <row r="1417" spans="1:7">
      <c r="A1417" s="293"/>
      <c r="B1417" s="292"/>
      <c r="E1417" s="296"/>
      <c r="F1417" s="293"/>
      <c r="G1417" s="216"/>
    </row>
    <row r="1418" spans="1:7">
      <c r="A1418" s="293"/>
      <c r="B1418" s="292"/>
      <c r="E1418" s="296"/>
      <c r="F1418" s="293"/>
      <c r="G1418" s="216"/>
    </row>
    <row r="1419" spans="1:7">
      <c r="A1419" s="293"/>
      <c r="B1419" s="292"/>
      <c r="E1419" s="296"/>
      <c r="F1419" s="293"/>
      <c r="G1419" s="216"/>
    </row>
    <row r="1420" spans="1:7">
      <c r="A1420" s="293"/>
      <c r="B1420" s="292"/>
      <c r="E1420" s="296"/>
      <c r="F1420" s="293"/>
      <c r="G1420" s="216"/>
    </row>
    <row r="1421" spans="1:7">
      <c r="A1421" s="293"/>
      <c r="B1421" s="292"/>
      <c r="E1421" s="296"/>
      <c r="F1421" s="293"/>
      <c r="G1421" s="216"/>
    </row>
    <row r="1422" spans="1:7">
      <c r="A1422" s="293"/>
      <c r="B1422" s="292"/>
      <c r="E1422" s="296"/>
      <c r="F1422" s="293"/>
      <c r="G1422" s="216"/>
    </row>
    <row r="1423" spans="1:7">
      <c r="A1423" s="293"/>
      <c r="B1423" s="292"/>
      <c r="E1423" s="296"/>
      <c r="F1423" s="293"/>
      <c r="G1423" s="216"/>
    </row>
    <row r="1424" spans="1:7">
      <c r="A1424" s="293"/>
      <c r="B1424" s="292"/>
      <c r="E1424" s="296"/>
      <c r="F1424" s="293"/>
      <c r="G1424" s="216"/>
    </row>
    <row r="1425" spans="1:7">
      <c r="A1425" s="293"/>
      <c r="B1425" s="292"/>
      <c r="E1425" s="296"/>
      <c r="F1425" s="293"/>
      <c r="G1425" s="216"/>
    </row>
    <row r="1426" spans="1:7">
      <c r="A1426" s="293"/>
      <c r="B1426" s="292"/>
      <c r="E1426" s="296"/>
      <c r="F1426" s="293"/>
      <c r="G1426" s="216"/>
    </row>
    <row r="1427" spans="1:7">
      <c r="A1427" s="293"/>
      <c r="B1427" s="292"/>
      <c r="E1427" s="296"/>
      <c r="F1427" s="293"/>
      <c r="G1427" s="216"/>
    </row>
    <row r="1428" spans="1:7">
      <c r="A1428" s="293"/>
      <c r="B1428" s="292"/>
      <c r="E1428" s="296"/>
      <c r="F1428" s="293"/>
      <c r="G1428" s="216"/>
    </row>
    <row r="1429" spans="1:7">
      <c r="A1429" s="293"/>
      <c r="B1429" s="292"/>
      <c r="E1429" s="296"/>
      <c r="F1429" s="293"/>
      <c r="G1429" s="216"/>
    </row>
    <row r="1430" spans="1:7">
      <c r="A1430" s="293"/>
      <c r="B1430" s="292"/>
      <c r="E1430" s="296"/>
      <c r="F1430" s="293"/>
      <c r="G1430" s="216"/>
    </row>
    <row r="1431" spans="1:7">
      <c r="A1431" s="293"/>
      <c r="B1431" s="292"/>
      <c r="E1431" s="296"/>
      <c r="F1431" s="293"/>
      <c r="G1431" s="216"/>
    </row>
    <row r="1432" spans="1:7">
      <c r="A1432" s="293"/>
      <c r="B1432" s="292"/>
      <c r="E1432" s="296"/>
      <c r="F1432" s="293"/>
      <c r="G1432" s="216"/>
    </row>
    <row r="1433" spans="1:7">
      <c r="A1433" s="293"/>
      <c r="B1433" s="292"/>
      <c r="E1433" s="296"/>
      <c r="F1433" s="293"/>
      <c r="G1433" s="216"/>
    </row>
    <row r="1434" spans="1:7">
      <c r="A1434" s="293"/>
      <c r="B1434" s="292"/>
      <c r="E1434" s="296"/>
      <c r="F1434" s="293"/>
      <c r="G1434" s="216"/>
    </row>
    <row r="1435" spans="1:7">
      <c r="A1435" s="293"/>
      <c r="B1435" s="292"/>
      <c r="E1435" s="296"/>
      <c r="F1435" s="293"/>
      <c r="G1435" s="216"/>
    </row>
    <row r="1436" spans="1:7">
      <c r="A1436" s="293"/>
      <c r="B1436" s="292"/>
      <c r="E1436" s="296"/>
      <c r="F1436" s="293"/>
      <c r="G1436" s="216"/>
    </row>
    <row r="1437" spans="1:7">
      <c r="A1437" s="293"/>
      <c r="B1437" s="292"/>
      <c r="E1437" s="296"/>
      <c r="F1437" s="293"/>
      <c r="G1437" s="216"/>
    </row>
    <row r="1438" spans="1:7">
      <c r="A1438" s="293"/>
      <c r="B1438" s="292"/>
      <c r="E1438" s="296"/>
      <c r="F1438" s="293"/>
      <c r="G1438" s="216"/>
    </row>
    <row r="1439" spans="1:7">
      <c r="A1439" s="293"/>
      <c r="B1439" s="292"/>
      <c r="E1439" s="296"/>
      <c r="F1439" s="293"/>
      <c r="G1439" s="216"/>
    </row>
    <row r="1440" spans="1:7">
      <c r="A1440" s="293"/>
      <c r="B1440" s="292"/>
      <c r="E1440" s="296"/>
      <c r="F1440" s="293"/>
      <c r="G1440" s="216"/>
    </row>
    <row r="1441" spans="1:7">
      <c r="A1441" s="293"/>
      <c r="B1441" s="292"/>
      <c r="E1441" s="296"/>
      <c r="F1441" s="293"/>
      <c r="G1441" s="216"/>
    </row>
    <row r="1442" spans="1:7">
      <c r="A1442" s="293"/>
      <c r="B1442" s="292"/>
      <c r="E1442" s="296"/>
      <c r="F1442" s="293"/>
      <c r="G1442" s="216"/>
    </row>
    <row r="1443" spans="1:7">
      <c r="A1443" s="293"/>
      <c r="B1443" s="292"/>
      <c r="E1443" s="296"/>
      <c r="F1443" s="293"/>
      <c r="G1443" s="216"/>
    </row>
    <row r="1444" spans="1:7">
      <c r="A1444" s="293"/>
      <c r="B1444" s="292"/>
      <c r="E1444" s="296"/>
      <c r="F1444" s="293"/>
      <c r="G1444" s="216"/>
    </row>
    <row r="1445" spans="1:7">
      <c r="A1445" s="293"/>
      <c r="B1445" s="292"/>
      <c r="E1445" s="296"/>
      <c r="F1445" s="293"/>
      <c r="G1445" s="216"/>
    </row>
    <row r="1446" spans="1:7">
      <c r="A1446" s="293"/>
      <c r="B1446" s="292"/>
      <c r="E1446" s="296"/>
      <c r="F1446" s="293"/>
      <c r="G1446" s="216"/>
    </row>
    <row r="1447" spans="1:7">
      <c r="A1447" s="293"/>
      <c r="B1447" s="292"/>
      <c r="E1447" s="296"/>
      <c r="F1447" s="293"/>
      <c r="G1447" s="216"/>
    </row>
    <row r="1448" spans="1:7">
      <c r="A1448" s="293"/>
      <c r="B1448" s="292"/>
      <c r="E1448" s="296"/>
      <c r="F1448" s="293"/>
      <c r="G1448" s="216"/>
    </row>
    <row r="1449" spans="1:7">
      <c r="A1449" s="293"/>
      <c r="B1449" s="292"/>
      <c r="E1449" s="296"/>
      <c r="F1449" s="293"/>
      <c r="G1449" s="216"/>
    </row>
    <row r="1450" spans="1:7">
      <c r="A1450" s="293"/>
      <c r="B1450" s="292"/>
      <c r="E1450" s="296"/>
      <c r="F1450" s="293"/>
      <c r="G1450" s="216"/>
    </row>
    <row r="1451" spans="1:7">
      <c r="A1451" s="293"/>
      <c r="B1451" s="292"/>
      <c r="E1451" s="296"/>
      <c r="F1451" s="293"/>
      <c r="G1451" s="216"/>
    </row>
    <row r="1452" spans="1:7">
      <c r="A1452" s="293"/>
      <c r="B1452" s="292"/>
      <c r="E1452" s="296"/>
      <c r="F1452" s="293"/>
      <c r="G1452" s="216"/>
    </row>
    <row r="1453" spans="1:7">
      <c r="A1453" s="293"/>
      <c r="B1453" s="292"/>
      <c r="E1453" s="296"/>
      <c r="F1453" s="293"/>
      <c r="G1453" s="216"/>
    </row>
    <row r="1454" spans="1:7">
      <c r="A1454" s="293"/>
      <c r="B1454" s="292"/>
      <c r="E1454" s="296"/>
      <c r="F1454" s="293"/>
      <c r="G1454" s="216"/>
    </row>
    <row r="1455" spans="1:7">
      <c r="A1455" s="293"/>
      <c r="B1455" s="292"/>
      <c r="E1455" s="296"/>
      <c r="F1455" s="293"/>
      <c r="G1455" s="216"/>
    </row>
    <row r="1456" spans="1:7">
      <c r="A1456" s="293"/>
      <c r="B1456" s="292"/>
      <c r="E1456" s="296"/>
      <c r="F1456" s="293"/>
      <c r="G1456" s="216"/>
    </row>
    <row r="1457" spans="1:7">
      <c r="A1457" s="293"/>
      <c r="B1457" s="292"/>
      <c r="E1457" s="296"/>
      <c r="F1457" s="293"/>
      <c r="G1457" s="216"/>
    </row>
    <row r="1458" spans="1:7">
      <c r="A1458" s="293"/>
      <c r="B1458" s="292"/>
      <c r="E1458" s="296"/>
      <c r="F1458" s="293"/>
      <c r="G1458" s="216"/>
    </row>
    <row r="1459" spans="1:7">
      <c r="A1459" s="293"/>
      <c r="B1459" s="292"/>
      <c r="E1459" s="296"/>
      <c r="F1459" s="293"/>
      <c r="G1459" s="216"/>
    </row>
    <row r="1460" spans="1:7">
      <c r="A1460" s="293"/>
      <c r="B1460" s="292"/>
      <c r="E1460" s="296"/>
      <c r="F1460" s="293"/>
      <c r="G1460" s="216"/>
    </row>
    <row r="1461" spans="1:7">
      <c r="A1461" s="293"/>
      <c r="B1461" s="292"/>
      <c r="E1461" s="296"/>
      <c r="F1461" s="293"/>
      <c r="G1461" s="216"/>
    </row>
    <row r="1462" spans="1:7">
      <c r="A1462" s="293"/>
      <c r="B1462" s="292"/>
      <c r="E1462" s="296"/>
      <c r="F1462" s="293"/>
      <c r="G1462" s="216"/>
    </row>
    <row r="1463" spans="1:7">
      <c r="A1463" s="293"/>
      <c r="B1463" s="292"/>
      <c r="E1463" s="296"/>
      <c r="F1463" s="293"/>
      <c r="G1463" s="216"/>
    </row>
    <row r="1464" spans="1:7">
      <c r="A1464" s="293"/>
      <c r="B1464" s="292"/>
      <c r="E1464" s="296"/>
      <c r="F1464" s="293"/>
      <c r="G1464" s="216"/>
    </row>
    <row r="1465" spans="1:7">
      <c r="A1465" s="293"/>
      <c r="B1465" s="292"/>
      <c r="E1465" s="296"/>
      <c r="F1465" s="293"/>
      <c r="G1465" s="216"/>
    </row>
    <row r="1466" spans="1:7">
      <c r="A1466" s="293"/>
      <c r="B1466" s="292"/>
      <c r="E1466" s="296"/>
      <c r="F1466" s="293"/>
      <c r="G1466" s="216"/>
    </row>
    <row r="1467" spans="1:7">
      <c r="A1467" s="293"/>
      <c r="B1467" s="292"/>
      <c r="E1467" s="296"/>
      <c r="F1467" s="293"/>
      <c r="G1467" s="216"/>
    </row>
    <row r="1468" spans="1:7">
      <c r="A1468" s="293"/>
      <c r="B1468" s="292"/>
      <c r="E1468" s="296"/>
      <c r="F1468" s="293"/>
      <c r="G1468" s="216"/>
    </row>
    <row r="1469" spans="1:7">
      <c r="A1469" s="293"/>
      <c r="B1469" s="292"/>
      <c r="E1469" s="296"/>
      <c r="F1469" s="293"/>
      <c r="G1469" s="216"/>
    </row>
    <row r="1470" spans="1:7">
      <c r="A1470" s="293"/>
      <c r="B1470" s="292"/>
      <c r="E1470" s="296"/>
      <c r="F1470" s="293"/>
      <c r="G1470" s="216"/>
    </row>
    <row r="1471" spans="1:7">
      <c r="A1471" s="293"/>
      <c r="B1471" s="292"/>
      <c r="E1471" s="296"/>
      <c r="F1471" s="293"/>
      <c r="G1471" s="216"/>
    </row>
    <row r="1472" spans="1:7">
      <c r="A1472" s="293"/>
      <c r="B1472" s="292"/>
      <c r="E1472" s="296"/>
      <c r="F1472" s="293"/>
      <c r="G1472" s="216"/>
    </row>
    <row r="1473" spans="1:7">
      <c r="A1473" s="293"/>
      <c r="B1473" s="292"/>
      <c r="E1473" s="296"/>
      <c r="F1473" s="293"/>
      <c r="G1473" s="216"/>
    </row>
    <row r="1474" spans="1:7">
      <c r="A1474" s="293"/>
      <c r="B1474" s="292"/>
      <c r="E1474" s="296"/>
      <c r="F1474" s="293"/>
      <c r="G1474" s="216"/>
    </row>
    <row r="1475" spans="1:7">
      <c r="A1475" s="293"/>
      <c r="B1475" s="292"/>
      <c r="E1475" s="296"/>
      <c r="F1475" s="293"/>
      <c r="G1475" s="216"/>
    </row>
    <row r="1476" spans="1:7">
      <c r="A1476" s="293"/>
      <c r="B1476" s="292"/>
      <c r="E1476" s="296"/>
      <c r="F1476" s="293"/>
      <c r="G1476" s="216"/>
    </row>
    <row r="1477" spans="1:7">
      <c r="A1477" s="293"/>
      <c r="B1477" s="292"/>
      <c r="E1477" s="296"/>
      <c r="F1477" s="293"/>
      <c r="G1477" s="216"/>
    </row>
    <row r="1478" spans="1:7">
      <c r="A1478" s="293"/>
      <c r="B1478" s="292"/>
      <c r="E1478" s="296"/>
      <c r="F1478" s="293"/>
      <c r="G1478" s="216"/>
    </row>
    <row r="1479" spans="1:7">
      <c r="A1479" s="293"/>
      <c r="B1479" s="292"/>
      <c r="E1479" s="296"/>
      <c r="F1479" s="293"/>
      <c r="G1479" s="216"/>
    </row>
    <row r="1480" spans="1:7">
      <c r="A1480" s="293"/>
      <c r="B1480" s="292"/>
      <c r="E1480" s="296"/>
      <c r="F1480" s="293"/>
      <c r="G1480" s="216"/>
    </row>
    <row r="1481" spans="1:7">
      <c r="A1481" s="293"/>
      <c r="B1481" s="292"/>
      <c r="E1481" s="296"/>
      <c r="F1481" s="293"/>
      <c r="G1481" s="216"/>
    </row>
    <row r="1482" spans="1:7">
      <c r="A1482" s="293"/>
      <c r="B1482" s="292"/>
      <c r="E1482" s="296"/>
      <c r="F1482" s="293"/>
      <c r="G1482" s="216"/>
    </row>
    <row r="1483" spans="1:7">
      <c r="A1483" s="293"/>
      <c r="B1483" s="292"/>
      <c r="E1483" s="296"/>
      <c r="F1483" s="293"/>
      <c r="G1483" s="216"/>
    </row>
    <row r="1484" spans="1:7">
      <c r="A1484" s="293"/>
      <c r="B1484" s="292"/>
      <c r="E1484" s="296"/>
      <c r="F1484" s="293"/>
      <c r="G1484" s="216"/>
    </row>
    <row r="1485" spans="1:7">
      <c r="A1485" s="293"/>
      <c r="B1485" s="292"/>
      <c r="E1485" s="296"/>
      <c r="F1485" s="293"/>
      <c r="G1485" s="216"/>
    </row>
    <row r="1486" spans="1:7">
      <c r="A1486" s="293"/>
      <c r="B1486" s="292"/>
      <c r="E1486" s="296"/>
      <c r="F1486" s="293"/>
      <c r="G1486" s="216"/>
    </row>
    <row r="1487" spans="1:7">
      <c r="A1487" s="293"/>
      <c r="B1487" s="292"/>
      <c r="E1487" s="296"/>
      <c r="F1487" s="293"/>
      <c r="G1487" s="216"/>
    </row>
    <row r="1488" spans="1:7">
      <c r="A1488" s="293"/>
      <c r="B1488" s="292"/>
      <c r="E1488" s="296"/>
      <c r="F1488" s="293"/>
      <c r="G1488" s="216"/>
    </row>
    <row r="1489" spans="1:7">
      <c r="A1489" s="293"/>
      <c r="B1489" s="292"/>
      <c r="E1489" s="296"/>
      <c r="F1489" s="293"/>
      <c r="G1489" s="216"/>
    </row>
    <row r="1490" spans="1:7">
      <c r="A1490" s="293"/>
      <c r="B1490" s="292"/>
      <c r="E1490" s="296"/>
      <c r="F1490" s="293"/>
      <c r="G1490" s="216"/>
    </row>
    <row r="1491" spans="1:7">
      <c r="A1491" s="293"/>
      <c r="B1491" s="292"/>
      <c r="E1491" s="296"/>
      <c r="F1491" s="293"/>
      <c r="G1491" s="216"/>
    </row>
    <row r="1492" spans="1:7">
      <c r="A1492" s="293"/>
      <c r="B1492" s="292"/>
      <c r="E1492" s="296"/>
      <c r="F1492" s="293"/>
      <c r="G1492" s="216"/>
    </row>
    <row r="1493" spans="1:7">
      <c r="A1493" s="293"/>
      <c r="B1493" s="292"/>
      <c r="E1493" s="296"/>
      <c r="F1493" s="293"/>
      <c r="G1493" s="216"/>
    </row>
    <row r="1494" spans="1:7">
      <c r="A1494" s="293"/>
      <c r="B1494" s="292"/>
      <c r="E1494" s="296"/>
      <c r="F1494" s="293"/>
      <c r="G1494" s="216"/>
    </row>
    <row r="1495" spans="1:7">
      <c r="A1495" s="293"/>
      <c r="B1495" s="292"/>
      <c r="E1495" s="296"/>
      <c r="F1495" s="293"/>
      <c r="G1495" s="216"/>
    </row>
    <row r="1496" spans="1:7">
      <c r="A1496" s="293"/>
      <c r="B1496" s="292"/>
      <c r="E1496" s="296"/>
      <c r="F1496" s="293"/>
      <c r="G1496" s="216"/>
    </row>
    <row r="1497" spans="1:7">
      <c r="A1497" s="293"/>
      <c r="B1497" s="292"/>
      <c r="E1497" s="296"/>
      <c r="F1497" s="293"/>
      <c r="G1497" s="216"/>
    </row>
    <row r="1498" spans="1:7">
      <c r="A1498" s="293"/>
      <c r="B1498" s="292"/>
      <c r="E1498" s="296"/>
      <c r="F1498" s="293"/>
      <c r="G1498" s="216"/>
    </row>
    <row r="1499" spans="1:7">
      <c r="A1499" s="293"/>
      <c r="B1499" s="292"/>
      <c r="E1499" s="296"/>
      <c r="F1499" s="293"/>
      <c r="G1499" s="216"/>
    </row>
    <row r="1500" spans="1:7">
      <c r="A1500" s="293"/>
      <c r="B1500" s="292"/>
      <c r="E1500" s="296"/>
      <c r="F1500" s="293"/>
      <c r="G1500" s="216"/>
    </row>
    <row r="1501" spans="1:7">
      <c r="A1501" s="293"/>
      <c r="B1501" s="292"/>
      <c r="E1501" s="296"/>
      <c r="F1501" s="293"/>
      <c r="G1501" s="216"/>
    </row>
    <row r="1502" spans="1:7">
      <c r="A1502" s="293"/>
      <c r="B1502" s="292"/>
      <c r="E1502" s="296"/>
      <c r="F1502" s="293"/>
      <c r="G1502" s="216"/>
    </row>
    <row r="1503" spans="1:7">
      <c r="A1503" s="293"/>
      <c r="B1503" s="292"/>
      <c r="E1503" s="296"/>
      <c r="F1503" s="293"/>
      <c r="G1503" s="216"/>
    </row>
    <row r="1504" spans="1:7">
      <c r="A1504" s="293"/>
      <c r="B1504" s="292"/>
      <c r="E1504" s="296"/>
      <c r="F1504" s="293"/>
      <c r="G1504" s="216"/>
    </row>
    <row r="1505" spans="1:7">
      <c r="A1505" s="293"/>
      <c r="B1505" s="292"/>
      <c r="E1505" s="296"/>
      <c r="F1505" s="293"/>
      <c r="G1505" s="216"/>
    </row>
    <row r="1506" spans="1:7">
      <c r="A1506" s="293"/>
      <c r="B1506" s="292"/>
      <c r="E1506" s="296"/>
      <c r="F1506" s="293"/>
      <c r="G1506" s="216"/>
    </row>
    <row r="1507" spans="1:7">
      <c r="A1507" s="293"/>
      <c r="B1507" s="292"/>
      <c r="E1507" s="296"/>
      <c r="F1507" s="293"/>
      <c r="G1507" s="216"/>
    </row>
  </sheetData>
  <sheetProtection selectLockedCells="1"/>
  <mergeCells count="1">
    <mergeCell ref="B1:E1"/>
  </mergeCells>
  <pageMargins left="0.7" right="0.7" top="0.75" bottom="0.75" header="0.3" footer="0.3"/>
  <pageSetup paperSize="9" orientation="portrait" r:id="rId1"/>
  <rowBreaks count="21" manualBreakCount="21">
    <brk id="59" max="16383" man="1"/>
    <brk id="116" max="16383" man="1"/>
    <brk id="174" max="16383" man="1"/>
    <brk id="232" max="16383" man="1"/>
    <brk id="290" max="16383" man="1"/>
    <brk id="348" max="16383" man="1"/>
    <brk id="406" max="16383" man="1"/>
    <brk id="464" max="16383" man="1"/>
    <brk id="522" max="16383" man="1"/>
    <brk id="580" max="16383" man="1"/>
    <brk id="638" max="16383" man="1"/>
    <brk id="696" max="16383" man="1"/>
    <brk id="754" max="16383" man="1"/>
    <brk id="812" max="16383" man="1"/>
    <brk id="870" max="16383" man="1"/>
    <brk id="928" max="16383" man="1"/>
    <brk id="986" max="16383" man="1"/>
    <brk id="1044" max="16383" man="1"/>
    <brk id="1102" max="16383" man="1"/>
    <brk id="1160" max="16383" man="1"/>
    <brk id="121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7:B22"/>
  <sheetViews>
    <sheetView view="pageBreakPreview" zoomScaleNormal="100" zoomScaleSheetLayoutView="100" workbookViewId="0">
      <selection activeCell="C9" sqref="C9"/>
    </sheetView>
  </sheetViews>
  <sheetFormatPr defaultColWidth="9.140625" defaultRowHeight="12.75"/>
  <cols>
    <col min="1" max="16384" width="9.140625" style="114"/>
  </cols>
  <sheetData>
    <row r="7" spans="1:2">
      <c r="A7" s="113"/>
    </row>
    <row r="8" spans="1:2">
      <c r="A8" s="113"/>
    </row>
    <row r="9" spans="1:2" ht="23.25">
      <c r="A9" s="115" t="s">
        <v>508</v>
      </c>
      <c r="B9" s="116"/>
    </row>
    <row r="10" spans="1:2" ht="23.25">
      <c r="A10" s="115"/>
      <c r="B10" s="116"/>
    </row>
    <row r="11" spans="1:2" ht="23.25">
      <c r="A11" s="115"/>
      <c r="B11" s="116"/>
    </row>
    <row r="12" spans="1:2" ht="23.25">
      <c r="A12" s="115"/>
      <c r="B12" s="116"/>
    </row>
    <row r="13" spans="1:2" ht="23.25">
      <c r="A13" s="115" t="s">
        <v>1944</v>
      </c>
      <c r="B13" s="116"/>
    </row>
    <row r="18" spans="1:1" s="113" customFormat="1">
      <c r="A18" s="113" t="s">
        <v>626</v>
      </c>
    </row>
    <row r="19" spans="1:1" s="113" customFormat="1"/>
    <row r="20" spans="1:1" s="113" customFormat="1">
      <c r="A20" s="113" t="s">
        <v>627</v>
      </c>
    </row>
    <row r="21" spans="1:1" s="113" customFormat="1"/>
    <row r="22" spans="1:1" s="113" customFormat="1"/>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10</vt:i4>
      </vt:variant>
    </vt:vector>
  </HeadingPairs>
  <TitlesOfParts>
    <vt:vector size="39" baseType="lpstr">
      <vt:lpstr>COVER PAGE</vt:lpstr>
      <vt:lpstr>INDEX</vt:lpstr>
      <vt:lpstr>Signature Page</vt:lpstr>
      <vt:lpstr>INSTRUCTIONS</vt:lpstr>
      <vt:lpstr>FORM OF TENDER</vt:lpstr>
      <vt:lpstr>SURETY</vt:lpstr>
      <vt:lpstr>PREL-FLYER</vt:lpstr>
      <vt:lpstr>PRELIMINARIES</vt:lpstr>
      <vt:lpstr>OFFICE flyer</vt:lpstr>
      <vt:lpstr>5-REINFORCED CONCRETE SUPERSTRU</vt:lpstr>
      <vt:lpstr>6-ROOFING AND RAINWATER DISPOSA</vt:lpstr>
      <vt:lpstr>7-WALLING</vt:lpstr>
      <vt:lpstr>8-WINDOWS &amp; WINDOW ACCESORIES</vt:lpstr>
      <vt:lpstr>9-DOORS</vt:lpstr>
      <vt:lpstr>10-INTERNAL FINISHES</vt:lpstr>
      <vt:lpstr>11-EXTERNAL FINISHES</vt:lpstr>
      <vt:lpstr>12-FITTINGS</vt:lpstr>
      <vt:lpstr>13-PLUMBING AND DRAINAGE</vt:lpstr>
      <vt:lpstr>Builders flyer</vt:lpstr>
      <vt:lpstr>15-BUILDER S WORKS IN CONNECTIO</vt:lpstr>
      <vt:lpstr>MAIN HOUSE2</vt:lpstr>
      <vt:lpstr>B. A Takeoff</vt:lpstr>
      <vt:lpstr>OFFICE</vt:lpstr>
      <vt:lpstr>pc flyer</vt:lpstr>
      <vt:lpstr>PC SUMS</vt:lpstr>
      <vt:lpstr>ps flyer</vt:lpstr>
      <vt:lpstr>Provisional sums</vt:lpstr>
      <vt:lpstr>final flyer</vt:lpstr>
      <vt:lpstr>Final Summary</vt:lpstr>
      <vt:lpstr>'Final Summary'!Print_Area</vt:lpstr>
      <vt:lpstr>INDEX!Print_Area</vt:lpstr>
      <vt:lpstr>'MAIN HOUSE2'!Print_Area</vt:lpstr>
      <vt:lpstr>OFFICE!Print_Area</vt:lpstr>
      <vt:lpstr>'pc flyer'!Print_Area</vt:lpstr>
      <vt:lpstr>PRELIMINARIES!Print_Area</vt:lpstr>
      <vt:lpstr>'Signature Page'!Print_Area</vt:lpstr>
      <vt:lpstr>SURETY!Print_Area</vt:lpstr>
      <vt:lpstr>OFFICE!Print_Titles</vt:lpstr>
      <vt:lpstr>PRELIMINARIES!Print_Titles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dc:creator>
  <cp:lastModifiedBy>Cornelius Isaboke</cp:lastModifiedBy>
  <cp:lastPrinted>2023-08-08T06:36:39Z</cp:lastPrinted>
  <dcterms:created xsi:type="dcterms:W3CDTF">2022-04-13T07:02:04Z</dcterms:created>
  <dcterms:modified xsi:type="dcterms:W3CDTF">2023-08-08T11:48:01Z</dcterms:modified>
</cp:coreProperties>
</file>